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30" windowWidth="14940" windowHeight="9000"/>
  </bookViews>
  <sheets>
    <sheet name="表１" sheetId="5" r:id="rId1"/>
  </sheets>
  <definedNames>
    <definedName name="_xlnm.Print_Area" localSheetId="0">表１!$A$1:$K$145</definedName>
    <definedName name="_xlnm.Print_Titles" localSheetId="0">表１!$3:$5</definedName>
  </definedNames>
  <calcPr calcId="152511" fullCalcOnLoad="1"/>
</workbook>
</file>

<file path=xl/calcChain.xml><?xml version="1.0" encoding="utf-8"?>
<calcChain xmlns="http://schemas.openxmlformats.org/spreadsheetml/2006/main">
  <c r="K29" i="5" l="1"/>
  <c r="K17" i="5"/>
  <c r="K16" i="5"/>
  <c r="K15" i="5"/>
  <c r="K14" i="5"/>
  <c r="K46" i="5"/>
  <c r="K47" i="5"/>
  <c r="K48" i="5"/>
  <c r="K49" i="5"/>
  <c r="K50" i="5"/>
  <c r="K51" i="5"/>
  <c r="K114" i="5"/>
  <c r="K115" i="5"/>
  <c r="K116" i="5"/>
  <c r="K117" i="5"/>
  <c r="K9" i="5"/>
  <c r="K11" i="5"/>
  <c r="K13" i="5"/>
  <c r="K20" i="5"/>
  <c r="K21" i="5"/>
  <c r="K22" i="5"/>
  <c r="K24" i="5"/>
  <c r="K25" i="5"/>
  <c r="K26" i="5"/>
  <c r="K27" i="5"/>
  <c r="K28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4" i="5"/>
  <c r="K53" i="5"/>
  <c r="K55" i="5"/>
  <c r="K56" i="5"/>
  <c r="K57" i="5"/>
  <c r="K59" i="5"/>
  <c r="K61" i="5"/>
  <c r="K62" i="5"/>
  <c r="K64" i="5"/>
  <c r="K66" i="5"/>
  <c r="K67" i="5"/>
  <c r="K68" i="5"/>
  <c r="K70" i="5"/>
  <c r="K72" i="5"/>
  <c r="K73" i="5"/>
  <c r="K74" i="5"/>
  <c r="K75" i="5"/>
  <c r="K76" i="5"/>
  <c r="K77" i="5"/>
  <c r="K79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5" i="5"/>
  <c r="K97" i="5"/>
  <c r="K98" i="5"/>
  <c r="K99" i="5"/>
  <c r="K100" i="5"/>
  <c r="K101" i="5"/>
  <c r="K102" i="5"/>
  <c r="K104" i="5"/>
  <c r="K106" i="5"/>
  <c r="K107" i="5"/>
  <c r="K108" i="5"/>
  <c r="K109" i="5"/>
  <c r="K110" i="5"/>
  <c r="K112" i="5"/>
  <c r="K119" i="5"/>
  <c r="K121" i="5"/>
  <c r="K123" i="5"/>
  <c r="K125" i="5"/>
  <c r="K126" i="5"/>
  <c r="K128" i="5"/>
  <c r="K130" i="5"/>
  <c r="K131" i="5"/>
  <c r="K132" i="5"/>
  <c r="K134" i="5"/>
  <c r="K136" i="5"/>
  <c r="K137" i="5"/>
  <c r="K138" i="5"/>
  <c r="K140" i="5"/>
  <c r="K142" i="5"/>
  <c r="K7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6" i="5"/>
  <c r="I44" i="5"/>
  <c r="I47" i="5"/>
  <c r="I48" i="5"/>
  <c r="I49" i="5"/>
  <c r="I50" i="5"/>
  <c r="I51" i="5"/>
  <c r="I55" i="5"/>
  <c r="I53" i="5"/>
  <c r="I56" i="5"/>
  <c r="I57" i="5"/>
  <c r="I61" i="5"/>
  <c r="I59" i="5"/>
  <c r="I62" i="5"/>
  <c r="I66" i="5"/>
  <c r="I64" i="5"/>
  <c r="I67" i="5"/>
  <c r="I68" i="5"/>
  <c r="I72" i="5"/>
  <c r="I70" i="5"/>
  <c r="I73" i="5"/>
  <c r="I74" i="5"/>
  <c r="I75" i="5"/>
  <c r="I76" i="5"/>
  <c r="I77" i="5"/>
  <c r="I81" i="5"/>
  <c r="I79" i="5"/>
  <c r="I82" i="5"/>
  <c r="I83" i="5"/>
  <c r="I84" i="5"/>
  <c r="I85" i="5"/>
  <c r="I86" i="5"/>
  <c r="I87" i="5"/>
  <c r="I88" i="5"/>
  <c r="I89" i="5"/>
  <c r="I90" i="5"/>
  <c r="I91" i="5"/>
  <c r="I92" i="5"/>
  <c r="I93" i="5"/>
  <c r="I97" i="5"/>
  <c r="I95" i="5"/>
  <c r="I98" i="5"/>
  <c r="I99" i="5"/>
  <c r="I100" i="5"/>
  <c r="I101" i="5"/>
  <c r="I102" i="5"/>
  <c r="I106" i="5"/>
  <c r="I104" i="5"/>
  <c r="I107" i="5"/>
  <c r="I108" i="5"/>
  <c r="I109" i="5"/>
  <c r="I110" i="5"/>
  <c r="I121" i="5"/>
  <c r="I119" i="5"/>
  <c r="I125" i="5"/>
  <c r="I123" i="5"/>
  <c r="I126" i="5"/>
  <c r="I130" i="5"/>
  <c r="I128" i="5"/>
  <c r="I131" i="5"/>
  <c r="I132" i="5"/>
  <c r="I136" i="5"/>
  <c r="I134" i="5"/>
  <c r="I137" i="5"/>
  <c r="I138" i="5"/>
  <c r="I7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6" i="5"/>
  <c r="J44" i="5"/>
  <c r="J47" i="5"/>
  <c r="J48" i="5"/>
  <c r="J49" i="5"/>
  <c r="J50" i="5"/>
  <c r="J51" i="5"/>
  <c r="J55" i="5"/>
  <c r="J53" i="5"/>
  <c r="J56" i="5"/>
  <c r="J57" i="5"/>
  <c r="J61" i="5"/>
  <c r="J59" i="5"/>
  <c r="J62" i="5"/>
  <c r="J66" i="5"/>
  <c r="J64" i="5"/>
  <c r="J67" i="5"/>
  <c r="J68" i="5"/>
  <c r="J72" i="5"/>
  <c r="J70" i="5"/>
  <c r="J73" i="5"/>
  <c r="J74" i="5"/>
  <c r="J75" i="5"/>
  <c r="J76" i="5"/>
  <c r="J77" i="5"/>
  <c r="J81" i="5"/>
  <c r="J79" i="5"/>
  <c r="J82" i="5"/>
  <c r="J83" i="5"/>
  <c r="J84" i="5"/>
  <c r="J85" i="5"/>
  <c r="J86" i="5"/>
  <c r="J87" i="5"/>
  <c r="J88" i="5"/>
  <c r="J89" i="5"/>
  <c r="J90" i="5"/>
  <c r="J91" i="5"/>
  <c r="J92" i="5"/>
  <c r="J93" i="5"/>
  <c r="J97" i="5"/>
  <c r="J95" i="5"/>
  <c r="J98" i="5"/>
  <c r="J99" i="5"/>
  <c r="J100" i="5"/>
  <c r="J101" i="5"/>
  <c r="J102" i="5"/>
  <c r="J106" i="5"/>
  <c r="J104" i="5"/>
  <c r="J107" i="5"/>
  <c r="J108" i="5"/>
  <c r="J109" i="5"/>
  <c r="J110" i="5"/>
  <c r="J114" i="5"/>
  <c r="J112" i="5"/>
  <c r="J115" i="5"/>
  <c r="J116" i="5"/>
  <c r="J117" i="5"/>
  <c r="J121" i="5"/>
  <c r="J119" i="5"/>
  <c r="J125" i="5"/>
  <c r="J123" i="5"/>
  <c r="J126" i="5"/>
  <c r="J130" i="5"/>
  <c r="J128" i="5"/>
  <c r="J131" i="5"/>
  <c r="J132" i="5"/>
  <c r="J136" i="5"/>
  <c r="J134" i="5"/>
  <c r="J137" i="5"/>
  <c r="J138" i="5"/>
  <c r="J142" i="5"/>
  <c r="J140" i="5"/>
  <c r="J7" i="5"/>
  <c r="K19" i="5"/>
  <c r="K18" i="5"/>
</calcChain>
</file>

<file path=xl/sharedStrings.xml><?xml version="1.0" encoding="utf-8"?>
<sst xmlns="http://schemas.openxmlformats.org/spreadsheetml/2006/main" count="121" uniqueCount="120">
  <si>
    <t>長野市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</si>
  <si>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</si>
  <si>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</si>
  <si>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</si>
  <si>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</si>
  <si>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</si>
  <si>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</si>
  <si>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</si>
  <si>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</si>
  <si>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</si>
  <si>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</si>
  <si>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</si>
  <si>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</si>
  <si>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</si>
  <si>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</si>
  <si>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</si>
  <si>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</si>
  <si>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</si>
  <si>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</si>
  <si>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</si>
  <si>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</si>
  <si>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</si>
  <si>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</si>
  <si>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</si>
  <si>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</si>
  <si>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</si>
  <si>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</si>
  <si>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</si>
  <si>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</si>
  <si>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</si>
  <si>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</si>
  <si>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</si>
  <si>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</si>
  <si>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</si>
  <si>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</si>
  <si>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</si>
  <si>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</si>
  <si>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</si>
  <si>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</si>
  <si>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</si>
  <si>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</si>
  <si>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</si>
  <si>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</si>
  <si>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</si>
  <si>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</si>
  <si>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</si>
  <si>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</si>
  <si>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</si>
  <si>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</si>
  <si>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</si>
  <si>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</si>
  <si>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</si>
  <si>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</si>
  <si>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</si>
  <si>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</si>
  <si>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</si>
  <si>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</si>
  <si>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</si>
  <si>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</si>
  <si>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</si>
  <si>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</si>
  <si>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</si>
  <si>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</si>
  <si>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</si>
  <si>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</si>
  <si>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</si>
  <si>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</si>
  <si>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</si>
  <si>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</si>
  <si>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</si>
  <si>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</si>
  <si>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</si>
  <si>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</si>
  <si>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</si>
  <si>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</si>
  <si>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</si>
  <si>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</si>
  <si>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</si>
  <si>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県計</t>
  </si>
  <si>
    <t>松本市　</t>
  </si>
  <si>
    <t>駒ヶ根市　　</t>
  </si>
  <si>
    <t>男</t>
    <rPh sb="0" eb="1">
      <t>オトコ</t>
    </rPh>
    <phoneticPr fontId="2"/>
  </si>
  <si>
    <t>女</t>
    <rPh sb="0" eb="1">
      <t>オンナ</t>
    </rPh>
    <phoneticPr fontId="2"/>
  </si>
  <si>
    <t>千曲市</t>
    <rPh sb="0" eb="2">
      <t>センキョク</t>
    </rPh>
    <rPh sb="2" eb="3">
      <t>シ</t>
    </rPh>
    <phoneticPr fontId="2"/>
  </si>
  <si>
    <t>東御市</t>
    <rPh sb="0" eb="1">
      <t>ヒガシ</t>
    </rPh>
    <rPh sb="1" eb="2">
      <t>ミ</t>
    </rPh>
    <rPh sb="2" eb="3">
      <t>シ</t>
    </rPh>
    <phoneticPr fontId="2"/>
  </si>
  <si>
    <t>安曇野市</t>
    <rPh sb="0" eb="3">
      <t>アズミノ</t>
    </rPh>
    <rPh sb="3" eb="4">
      <t>シ</t>
    </rPh>
    <phoneticPr fontId="2"/>
  </si>
  <si>
    <t>(人）</t>
    <rPh sb="1" eb="2">
      <t>ニン</t>
    </rPh>
    <phoneticPr fontId="2"/>
  </si>
  <si>
    <t>区分</t>
    <rPh sb="0" eb="2">
      <t>クブン</t>
    </rPh>
    <phoneticPr fontId="2"/>
  </si>
  <si>
    <t>市　計</t>
    <rPh sb="0" eb="1">
      <t>シ</t>
    </rPh>
    <rPh sb="2" eb="3">
      <t>ケイ</t>
    </rPh>
    <phoneticPr fontId="2"/>
  </si>
  <si>
    <t>郡計</t>
    <rPh sb="0" eb="1">
      <t>グン</t>
    </rPh>
    <rPh sb="1" eb="2">
      <t>ケイ</t>
    </rPh>
    <phoneticPr fontId="2"/>
  </si>
  <si>
    <t>佐久地域</t>
    <rPh sb="0" eb="2">
      <t>サク</t>
    </rPh>
    <rPh sb="2" eb="4">
      <t>チイキ</t>
    </rPh>
    <phoneticPr fontId="2"/>
  </si>
  <si>
    <t>上小地域</t>
    <rPh sb="0" eb="1">
      <t>ジョウ</t>
    </rPh>
    <rPh sb="1" eb="2">
      <t>ショウ</t>
    </rPh>
    <rPh sb="2" eb="4">
      <t>チイキ</t>
    </rPh>
    <phoneticPr fontId="2"/>
  </si>
  <si>
    <t>諏訪地域</t>
    <rPh sb="0" eb="2">
      <t>スワ</t>
    </rPh>
    <rPh sb="2" eb="4">
      <t>チイキ</t>
    </rPh>
    <phoneticPr fontId="2"/>
  </si>
  <si>
    <t>上伊那地域</t>
    <rPh sb="0" eb="3">
      <t>カミイナ</t>
    </rPh>
    <rPh sb="3" eb="5">
      <t>チイキ</t>
    </rPh>
    <phoneticPr fontId="2"/>
  </si>
  <si>
    <t>木曽地域</t>
    <rPh sb="0" eb="2">
      <t>キソ</t>
    </rPh>
    <rPh sb="2" eb="4">
      <t>チイキ</t>
    </rPh>
    <phoneticPr fontId="2"/>
  </si>
  <si>
    <t>松本地域</t>
    <rPh sb="0" eb="2">
      <t>マツモト</t>
    </rPh>
    <rPh sb="2" eb="4">
      <t>チイキ</t>
    </rPh>
    <phoneticPr fontId="2"/>
  </si>
  <si>
    <t>飯伊地域</t>
    <rPh sb="0" eb="1">
      <t>メシ</t>
    </rPh>
    <rPh sb="1" eb="2">
      <t>イ</t>
    </rPh>
    <rPh sb="2" eb="4">
      <t>チイキ</t>
    </rPh>
    <phoneticPr fontId="2"/>
  </si>
  <si>
    <t>大北地域</t>
    <rPh sb="0" eb="1">
      <t>オオ</t>
    </rPh>
    <rPh sb="1" eb="2">
      <t>キタ</t>
    </rPh>
    <rPh sb="2" eb="4">
      <t>チイキ</t>
    </rPh>
    <phoneticPr fontId="2"/>
  </si>
  <si>
    <t>長野地域</t>
    <rPh sb="0" eb="2">
      <t>ナガノ</t>
    </rPh>
    <rPh sb="2" eb="4">
      <t>チイキ</t>
    </rPh>
    <phoneticPr fontId="2"/>
  </si>
  <si>
    <t>北信地域</t>
    <rPh sb="0" eb="2">
      <t>ホクシン</t>
    </rPh>
    <rPh sb="2" eb="4">
      <t>チイキ</t>
    </rPh>
    <phoneticPr fontId="2"/>
  </si>
  <si>
    <r>
      <t>統計表１　労働力状態別人口及び労働力率　</t>
    </r>
    <r>
      <rPr>
        <sz val="12"/>
        <rFont val="ＭＳ Ｐゴシック"/>
        <family val="3"/>
        <charset val="128"/>
      </rPr>
      <t>－県、市部、郡部、広域市町村圏、市郡町村－</t>
    </r>
    <rPh sb="0" eb="2">
      <t>トウケイ</t>
    </rPh>
    <rPh sb="2" eb="3">
      <t>ヒョウ</t>
    </rPh>
    <rPh sb="5" eb="8">
      <t>ロウドウリョク</t>
    </rPh>
    <rPh sb="8" eb="10">
      <t>ジョウタイ</t>
    </rPh>
    <rPh sb="10" eb="11">
      <t>ベツ</t>
    </rPh>
    <rPh sb="11" eb="13">
      <t>ジンコウ</t>
    </rPh>
    <rPh sb="13" eb="14">
      <t>オヨ</t>
    </rPh>
    <rPh sb="15" eb="18">
      <t>ロウドウリョク</t>
    </rPh>
    <rPh sb="18" eb="19">
      <t>リツ</t>
    </rPh>
    <rPh sb="21" eb="22">
      <t>ケン</t>
    </rPh>
    <rPh sb="23" eb="25">
      <t>シブ</t>
    </rPh>
    <rPh sb="26" eb="28">
      <t>グンブ</t>
    </rPh>
    <rPh sb="29" eb="31">
      <t>コウイキ</t>
    </rPh>
    <rPh sb="31" eb="34">
      <t>シチョウソン</t>
    </rPh>
    <rPh sb="34" eb="35">
      <t>ケン</t>
    </rPh>
    <rPh sb="36" eb="37">
      <t>シ</t>
    </rPh>
    <rPh sb="37" eb="38">
      <t>グン</t>
    </rPh>
    <rPh sb="38" eb="40">
      <t>チョウソン</t>
    </rPh>
    <phoneticPr fontId="2"/>
  </si>
  <si>
    <t>労働力率</t>
    <rPh sb="0" eb="2">
      <t>ロウドウ</t>
    </rPh>
    <rPh sb="2" eb="3">
      <t>リョク</t>
    </rPh>
    <rPh sb="3" eb="4">
      <t>リツ</t>
    </rPh>
    <phoneticPr fontId="2"/>
  </si>
  <si>
    <t>(％）</t>
    <phoneticPr fontId="2"/>
  </si>
  <si>
    <t>非労働力
人　　口</t>
    <rPh sb="0" eb="1">
      <t>ヒ</t>
    </rPh>
    <rPh sb="1" eb="3">
      <t>ロウドウ</t>
    </rPh>
    <rPh sb="3" eb="4">
      <t>リョク</t>
    </rPh>
    <rPh sb="5" eb="6">
      <t>ヒト</t>
    </rPh>
    <rPh sb="8" eb="9">
      <t>クチ</t>
    </rPh>
    <phoneticPr fontId="2"/>
  </si>
  <si>
    <t>労働力人口（人）</t>
    <rPh sb="0" eb="2">
      <t>ロウドウ</t>
    </rPh>
    <rPh sb="2" eb="3">
      <t>リョク</t>
    </rPh>
    <rPh sb="3" eb="5">
      <t>ジンコウ</t>
    </rPh>
    <rPh sb="6" eb="7">
      <t>ニン</t>
    </rPh>
    <phoneticPr fontId="2"/>
  </si>
  <si>
    <t>総　数</t>
    <rPh sb="0" eb="1">
      <t>フサ</t>
    </rPh>
    <rPh sb="2" eb="3">
      <t>カズ</t>
    </rPh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</si>
  <si>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</si>
  <si>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　就　業　者</t>
    <rPh sb="1" eb="2">
      <t>シュウ</t>
    </rPh>
    <rPh sb="3" eb="4">
      <t>ギョウ</t>
    </rPh>
    <rPh sb="5" eb="6">
      <t>シャ</t>
    </rPh>
    <phoneticPr fontId="2"/>
  </si>
  <si>
    <t>うち65歳以上</t>
    <rPh sb="4" eb="5">
      <t>サイ</t>
    </rPh>
    <rPh sb="5" eb="7">
      <t>イジョウ</t>
    </rPh>
    <phoneticPr fontId="2"/>
  </si>
  <si>
    <t>15歳以上
人　　口</t>
    <rPh sb="2" eb="3">
      <t>サイ</t>
    </rPh>
    <rPh sb="3" eb="5">
      <t>イジョウ</t>
    </rPh>
    <rPh sb="6" eb="7">
      <t>ヒト</t>
    </rPh>
    <rPh sb="9" eb="10">
      <t>クチ</t>
    </rPh>
    <phoneticPr fontId="2"/>
  </si>
  <si>
    <t>注）15歳以上人口には、労働力状態「不詳」が含まれます。</t>
    <rPh sb="0" eb="1">
      <t>チュウ</t>
    </rPh>
    <rPh sb="4" eb="5">
      <t>サイ</t>
    </rPh>
    <rPh sb="5" eb="7">
      <t>イジョウ</t>
    </rPh>
    <rPh sb="7" eb="9">
      <t>ジンコウ</t>
    </rPh>
    <rPh sb="12" eb="15">
      <t>ロウドウリョク</t>
    </rPh>
    <rPh sb="15" eb="17">
      <t>ジョウタイ</t>
    </rPh>
    <rPh sb="18" eb="20">
      <t>フショウ</t>
    </rPh>
    <rPh sb="22" eb="23">
      <t>フク</t>
    </rPh>
    <phoneticPr fontId="2"/>
  </si>
  <si>
    <t>不詳の合計の合計</t>
  </si>
  <si>
    <t>小海町</t>
  </si>
  <si>
    <t>佐久穂町</t>
  </si>
  <si>
    <t>長和町</t>
  </si>
  <si>
    <t>木曽町</t>
  </si>
  <si>
    <t>筑北村</t>
  </si>
  <si>
    <t>坂城町</t>
    <rPh sb="0" eb="2">
      <t>サカキ</t>
    </rPh>
    <rPh sb="2" eb="3">
      <t>マチ</t>
    </rPh>
    <phoneticPr fontId="2"/>
  </si>
  <si>
    <t>飯綱町</t>
  </si>
  <si>
    <t>南箕輪村</t>
    <rPh sb="0" eb="1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</si>
</sst>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,##0;&quot;△ &quot;#,##0"/>
    <numFmt numFmtId="183" formatCode="#,##0.0;&quot;△ &quot;#,##0.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38" fontId="5" fillId="0" borderId="1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180" fontId="4" fillId="0" borderId="0" xfId="1" applyNumberFormat="1" applyFont="1" applyBorder="1" applyAlignment="1">
      <alignment vertical="center"/>
    </xf>
    <xf numFmtId="38" fontId="5" fillId="0" borderId="3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horizontal="distributed" vertical="center"/>
    </xf>
    <xf numFmtId="38" fontId="4" fillId="0" borderId="5" xfId="1" applyFont="1" applyBorder="1" applyAlignment="1">
      <alignment horizontal="distributed" vertical="center"/>
    </xf>
    <xf numFmtId="38" fontId="4" fillId="0" borderId="5" xfId="1" applyFont="1" applyBorder="1" applyAlignment="1" applyProtection="1">
      <alignment horizontal="distributed" vertical="center"/>
    </xf>
    <xf numFmtId="38" fontId="4" fillId="0" borderId="5" xfId="1" applyFont="1" applyBorder="1" applyAlignment="1" applyProtection="1">
      <alignment horizontal="right"/>
    </xf>
    <xf numFmtId="38" fontId="4" fillId="0" borderId="3" xfId="1" applyFont="1" applyBorder="1" applyAlignment="1" applyProtection="1">
      <alignment horizontal="distributed" vertical="center"/>
    </xf>
    <xf numFmtId="0" fontId="4" fillId="0" borderId="7" xfId="0" applyFont="1" applyBorder="1" applyAlignment="1">
      <alignment horizontal="center" vertical="center"/>
    </xf>
    <xf numFmtId="38" fontId="6" fillId="0" borderId="8" xfId="1" applyFont="1" applyBorder="1" applyAlignment="1">
      <alignment horizontal="center" vertical="center"/>
    </xf>
    <xf numFmtId="38" fontId="4" fillId="0" borderId="1" xfId="1" applyFont="1" applyBorder="1" applyAlignment="1">
      <alignment horizontal="right" vertical="center"/>
    </xf>
    <xf numFmtId="38" fontId="4" fillId="0" borderId="1" xfId="1" applyFont="1" applyBorder="1" applyAlignment="1" applyProtection="1">
      <alignment horizontal="right" vertical="center"/>
      <protection locked="0"/>
    </xf>
    <xf numFmtId="38" fontId="4" fillId="0" borderId="2" xfId="1" applyFont="1" applyBorder="1" applyAlignment="1" applyProtection="1">
      <alignment vertical="center"/>
      <protection locked="0"/>
    </xf>
    <xf numFmtId="38" fontId="8" fillId="0" borderId="1" xfId="1" applyFont="1" applyBorder="1" applyAlignment="1">
      <alignment horizontal="right" vertical="center"/>
    </xf>
    <xf numFmtId="0" fontId="9" fillId="0" borderId="0" xfId="0" applyFont="1">
      <alignment vertical="center"/>
    </xf>
    <xf numFmtId="38" fontId="8" fillId="0" borderId="1" xfId="1" applyFont="1" applyBorder="1" applyAlignment="1" applyProtection="1">
      <alignment horizontal="right" vertical="center"/>
      <protection locked="0"/>
    </xf>
    <xf numFmtId="38" fontId="6" fillId="0" borderId="6" xfId="1" applyFont="1" applyBorder="1" applyAlignment="1">
      <alignment horizontal="center" vertical="center"/>
    </xf>
    <xf numFmtId="38" fontId="8" fillId="0" borderId="5" xfId="1" applyFont="1" applyBorder="1" applyAlignment="1">
      <alignment horizontal="right" vertical="center"/>
    </xf>
    <xf numFmtId="38" fontId="4" fillId="0" borderId="5" xfId="1" applyFont="1" applyBorder="1" applyAlignment="1">
      <alignment horizontal="right" vertical="center"/>
    </xf>
    <xf numFmtId="38" fontId="6" fillId="0" borderId="9" xfId="1" applyFont="1" applyBorder="1" applyAlignment="1">
      <alignment horizontal="center" vertical="center"/>
    </xf>
    <xf numFmtId="38" fontId="8" fillId="0" borderId="10" xfId="1" applyFont="1" applyBorder="1" applyAlignment="1">
      <alignment horizontal="right" vertical="center"/>
    </xf>
    <xf numFmtId="38" fontId="4" fillId="0" borderId="10" xfId="1" applyFont="1" applyBorder="1" applyAlignment="1">
      <alignment horizontal="right" vertical="center"/>
    </xf>
    <xf numFmtId="38" fontId="4" fillId="0" borderId="3" xfId="1" applyFont="1" applyBorder="1" applyAlignment="1">
      <alignment vertical="center"/>
    </xf>
    <xf numFmtId="180" fontId="4" fillId="0" borderId="4" xfId="1" applyNumberFormat="1" applyFont="1" applyBorder="1" applyAlignment="1">
      <alignment vertical="center"/>
    </xf>
    <xf numFmtId="38" fontId="8" fillId="0" borderId="5" xfId="1" applyFont="1" applyBorder="1" applyAlignment="1">
      <alignment horizontal="distributed" vertical="center"/>
    </xf>
    <xf numFmtId="0" fontId="4" fillId="0" borderId="5" xfId="1" applyNumberFormat="1" applyFont="1" applyBorder="1" applyAlignment="1" applyProtection="1">
      <alignment horizontal="distributed" vertical="center" shrinkToFit="1"/>
    </xf>
    <xf numFmtId="38" fontId="6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right" vertical="center"/>
    </xf>
    <xf numFmtId="38" fontId="4" fillId="0" borderId="10" xfId="1" applyFont="1" applyBorder="1" applyAlignment="1" applyProtection="1">
      <alignment horizontal="right" vertical="center"/>
      <protection locked="0"/>
    </xf>
    <xf numFmtId="38" fontId="8" fillId="0" borderId="10" xfId="1" applyFont="1" applyBorder="1" applyAlignment="1" applyProtection="1">
      <alignment horizontal="right" vertical="center"/>
      <protection locked="0"/>
    </xf>
    <xf numFmtId="0" fontId="10" fillId="0" borderId="0" xfId="0" applyFont="1">
      <alignment vertical="center"/>
    </xf>
    <xf numFmtId="38" fontId="8" fillId="0" borderId="13" xfId="1" applyFont="1" applyBorder="1" applyAlignment="1">
      <alignment horizontal="right" vertical="center"/>
    </xf>
    <xf numFmtId="38" fontId="8" fillId="0" borderId="14" xfId="1" applyFont="1" applyBorder="1" applyAlignment="1">
      <alignment horizontal="right" vertical="center"/>
    </xf>
    <xf numFmtId="38" fontId="4" fillId="0" borderId="13" xfId="1" applyFont="1" applyBorder="1" applyAlignment="1">
      <alignment horizontal="right" vertical="center"/>
    </xf>
    <xf numFmtId="38" fontId="6" fillId="0" borderId="15" xfId="1" applyFont="1" applyBorder="1" applyAlignment="1">
      <alignment horizontal="right" vertical="center"/>
    </xf>
    <xf numFmtId="38" fontId="4" fillId="0" borderId="13" xfId="1" applyFont="1" applyBorder="1" applyAlignment="1" applyProtection="1">
      <alignment horizontal="right" vertical="center"/>
      <protection locked="0"/>
    </xf>
    <xf numFmtId="38" fontId="8" fillId="0" borderId="13" xfId="1" applyFont="1" applyBorder="1" applyAlignment="1" applyProtection="1">
      <alignment horizontal="right" vertical="center"/>
      <protection locked="0"/>
    </xf>
    <xf numFmtId="38" fontId="4" fillId="0" borderId="16" xfId="1" applyFont="1" applyBorder="1" applyAlignment="1" applyProtection="1">
      <alignment horizontal="right" vertical="center"/>
      <protection locked="0"/>
    </xf>
    <xf numFmtId="38" fontId="5" fillId="0" borderId="17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4" fillId="0" borderId="14" xfId="1" applyFont="1" applyBorder="1" applyAlignment="1">
      <alignment horizontal="right" vertical="center"/>
    </xf>
    <xf numFmtId="38" fontId="4" fillId="0" borderId="17" xfId="1" applyFont="1" applyBorder="1" applyAlignment="1">
      <alignment vertical="center"/>
    </xf>
    <xf numFmtId="38" fontId="8" fillId="0" borderId="12" xfId="1" applyFont="1" applyBorder="1" applyAlignment="1">
      <alignment horizontal="right" vertical="center"/>
    </xf>
    <xf numFmtId="38" fontId="4" fillId="0" borderId="4" xfId="1" applyFont="1" applyBorder="1" applyAlignment="1" applyProtection="1">
      <alignment vertical="center"/>
      <protection locked="0"/>
    </xf>
    <xf numFmtId="38" fontId="4" fillId="0" borderId="19" xfId="1" applyFont="1" applyBorder="1" applyAlignment="1">
      <alignment vertical="center"/>
    </xf>
    <xf numFmtId="38" fontId="5" fillId="0" borderId="20" xfId="1" applyFont="1" applyBorder="1" applyAlignment="1">
      <alignment horizontal="center" vertical="center"/>
    </xf>
    <xf numFmtId="38" fontId="8" fillId="0" borderId="14" xfId="1" applyFont="1" applyBorder="1" applyAlignment="1" applyProtection="1">
      <alignment horizontal="right" vertical="center"/>
      <protection locked="0"/>
    </xf>
    <xf numFmtId="38" fontId="8" fillId="0" borderId="21" xfId="1" applyFont="1" applyBorder="1" applyAlignment="1">
      <alignment horizontal="right" vertical="center"/>
    </xf>
    <xf numFmtId="38" fontId="4" fillId="0" borderId="21" xfId="1" applyFont="1" applyBorder="1" applyAlignment="1">
      <alignment horizontal="right" vertical="center"/>
    </xf>
    <xf numFmtId="38" fontId="6" fillId="0" borderId="22" xfId="1" applyFont="1" applyBorder="1" applyAlignment="1">
      <alignment horizontal="center" vertical="center"/>
    </xf>
    <xf numFmtId="38" fontId="4" fillId="0" borderId="23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5" fillId="0" borderId="23" xfId="1" applyFont="1" applyBorder="1" applyAlignment="1">
      <alignment horizontal="center" vertical="center"/>
    </xf>
    <xf numFmtId="183" fontId="8" fillId="0" borderId="10" xfId="1" applyNumberFormat="1" applyFont="1" applyBorder="1" applyAlignment="1">
      <alignment vertical="center"/>
    </xf>
    <xf numFmtId="183" fontId="4" fillId="0" borderId="10" xfId="1" applyNumberFormat="1" applyFont="1" applyBorder="1" applyAlignment="1">
      <alignment vertical="center"/>
    </xf>
    <xf numFmtId="38" fontId="4" fillId="0" borderId="10" xfId="1" applyFont="1" applyBorder="1" applyAlignment="1" applyProtection="1">
      <alignment vertical="center"/>
      <protection locked="0"/>
    </xf>
    <xf numFmtId="38" fontId="4" fillId="0" borderId="16" xfId="1" applyFont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38" fontId="4" fillId="0" borderId="2" xfId="1" applyFont="1" applyBorder="1" applyAlignment="1" applyProtection="1">
      <alignment horizontal="right" vertical="center"/>
      <protection locked="0"/>
    </xf>
    <xf numFmtId="38" fontId="4" fillId="0" borderId="19" xfId="1" applyFont="1" applyBorder="1" applyAlignment="1">
      <alignment horizontal="right" vertical="center"/>
    </xf>
    <xf numFmtId="38" fontId="4" fillId="0" borderId="23" xfId="1" applyFont="1" applyBorder="1" applyAlignment="1">
      <alignment horizontal="right" vertical="center"/>
    </xf>
    <xf numFmtId="38" fontId="4" fillId="0" borderId="17" xfId="1" applyFont="1" applyBorder="1" applyAlignment="1">
      <alignment horizontal="right" vertical="center"/>
    </xf>
    <xf numFmtId="38" fontId="4" fillId="0" borderId="3" xfId="1" applyFont="1" applyBorder="1" applyAlignment="1">
      <alignment horizontal="right" vertical="center"/>
    </xf>
    <xf numFmtId="183" fontId="4" fillId="0" borderId="4" xfId="1" applyNumberFormat="1" applyFont="1" applyBorder="1" applyAlignment="1">
      <alignment vertical="center"/>
    </xf>
    <xf numFmtId="38" fontId="4" fillId="0" borderId="24" xfId="1" applyFont="1" applyBorder="1" applyAlignment="1" applyProtection="1">
      <alignment vertical="center"/>
    </xf>
    <xf numFmtId="0" fontId="0" fillId="0" borderId="24" xfId="0" applyBorder="1" applyAlignment="1">
      <alignment vertical="center"/>
    </xf>
    <xf numFmtId="0" fontId="3" fillId="0" borderId="25" xfId="0" applyFont="1" applyBorder="1" applyAlignment="1">
      <alignment horizontal="center" vertical="center" shrinkToFit="1"/>
    </xf>
    <xf numFmtId="38" fontId="4" fillId="0" borderId="15" xfId="1" applyFont="1" applyBorder="1" applyAlignment="1">
      <alignment horizontal="center" vertical="center" wrapText="1"/>
    </xf>
    <xf numFmtId="38" fontId="4" fillId="0" borderId="13" xfId="1" applyFont="1" applyBorder="1" applyAlignment="1">
      <alignment horizontal="center"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38" fontId="4" fillId="0" borderId="26" xfId="1" applyFont="1" applyBorder="1" applyAlignment="1">
      <alignment horizontal="center" vertical="center" shrinkToFit="1"/>
    </xf>
    <xf numFmtId="38" fontId="4" fillId="0" borderId="20" xfId="1" applyFont="1" applyBorder="1" applyAlignment="1">
      <alignment horizontal="center" vertical="center" shrinkToFit="1"/>
    </xf>
    <xf numFmtId="38" fontId="4" fillId="0" borderId="27" xfId="1" applyFont="1" applyBorder="1" applyAlignment="1">
      <alignment horizontal="center" vertical="center" shrinkToFit="1"/>
    </xf>
    <xf numFmtId="38" fontId="5" fillId="0" borderId="11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5" fillId="0" borderId="6" xfId="1" applyFont="1" applyBorder="1" applyAlignment="1">
      <alignment vertical="center"/>
    </xf>
    <xf numFmtId="38" fontId="5" fillId="0" borderId="18" xfId="1" applyFont="1" applyBorder="1" applyAlignment="1">
      <alignment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171450</xdr:rowOff>
    </xdr:from>
    <xdr:to>
      <xdr:col>10</xdr:col>
      <xdr:colOff>0</xdr:colOff>
      <xdr:row>31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8639175" y="52578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29</xdr:row>
      <xdr:rowOff>161925</xdr:rowOff>
    </xdr:from>
    <xdr:to>
      <xdr:col>10</xdr:col>
      <xdr:colOff>0</xdr:colOff>
      <xdr:row>30</xdr:row>
      <xdr:rowOff>190500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8639175" y="52482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61</xdr:row>
      <xdr:rowOff>0</xdr:rowOff>
    </xdr:from>
    <xdr:to>
      <xdr:col>10</xdr:col>
      <xdr:colOff>0</xdr:colOff>
      <xdr:row>61</xdr:row>
      <xdr:rowOff>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8639175" y="10563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61</xdr:row>
      <xdr:rowOff>0</xdr:rowOff>
    </xdr:from>
    <xdr:to>
      <xdr:col>10</xdr:col>
      <xdr:colOff>0</xdr:colOff>
      <xdr:row>61</xdr:row>
      <xdr:rowOff>0</xdr:rowOff>
    </xdr:to>
    <xdr:sp macro="" textlink="">
      <xdr:nvSpPr>
        <xdr:cNvPr id="3076" name="Text Box 4"/>
        <xdr:cNvSpPr txBox="1">
          <a:spLocks noChangeArrowheads="1"/>
        </xdr:cNvSpPr>
      </xdr:nvSpPr>
      <xdr:spPr bwMode="auto">
        <a:xfrm>
          <a:off x="8639175" y="10563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57</xdr:row>
      <xdr:rowOff>180975</xdr:rowOff>
    </xdr:from>
    <xdr:to>
      <xdr:col>10</xdr:col>
      <xdr:colOff>0</xdr:colOff>
      <xdr:row>59</xdr:row>
      <xdr:rowOff>9525</xdr:rowOff>
    </xdr:to>
    <xdr:sp macro="" textlink="">
      <xdr:nvSpPr>
        <xdr:cNvPr id="3077" name="Text Box 5"/>
        <xdr:cNvSpPr txBox="1">
          <a:spLocks noChangeArrowheads="1"/>
        </xdr:cNvSpPr>
      </xdr:nvSpPr>
      <xdr:spPr bwMode="auto">
        <a:xfrm>
          <a:off x="8639175" y="100488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57</xdr:row>
      <xdr:rowOff>161925</xdr:rowOff>
    </xdr:from>
    <xdr:to>
      <xdr:col>10</xdr:col>
      <xdr:colOff>0</xdr:colOff>
      <xdr:row>58</xdr:row>
      <xdr:rowOff>190500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8639175" y="10039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10</xdr:col>
      <xdr:colOff>0</xdr:colOff>
      <xdr:row>7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639175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10</xdr:col>
      <xdr:colOff>0</xdr:colOff>
      <xdr:row>7</xdr:row>
      <xdr:rowOff>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8639175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10</xdr:col>
      <xdr:colOff>0</xdr:colOff>
      <xdr:row>7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8639175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10</xdr:col>
      <xdr:colOff>0</xdr:colOff>
      <xdr:row>7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8639175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4"/>
  <sheetViews>
    <sheetView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" sqref="B2:K2"/>
    </sheetView>
  </sheetViews>
  <sheetFormatPr defaultRowHeight="13.5"/>
  <cols>
    <col min="1" max="1" width="2.125" customWidth="1"/>
    <col min="2" max="2" width="15.25" customWidth="1"/>
    <col min="3" max="8" width="16" customWidth="1"/>
    <col min="9" max="9" width="11.125" hidden="1" customWidth="1"/>
    <col min="10" max="10" width="2.5" hidden="1" customWidth="1"/>
    <col min="11" max="11" width="13" customWidth="1"/>
  </cols>
  <sheetData>
    <row r="1" spans="2:11" ht="2.25" customHeight="1"/>
    <row r="2" spans="2:11" ht="33.75" customHeight="1">
      <c r="B2" s="70" t="s">
        <v>100</v>
      </c>
      <c r="C2" s="70"/>
      <c r="D2" s="70"/>
      <c r="E2" s="70"/>
      <c r="F2" s="70"/>
      <c r="G2" s="70"/>
      <c r="H2" s="70"/>
      <c r="I2" s="70"/>
      <c r="J2" s="70"/>
      <c r="K2" s="70"/>
    </row>
    <row r="3" spans="2:11" ht="17.25" customHeight="1">
      <c r="B3" s="73" t="s">
        <v>87</v>
      </c>
      <c r="C3" s="71" t="s">
        <v>109</v>
      </c>
      <c r="D3" s="78" t="s">
        <v>104</v>
      </c>
      <c r="E3" s="79"/>
      <c r="F3" s="79"/>
      <c r="G3" s="80"/>
      <c r="H3" s="76" t="s">
        <v>103</v>
      </c>
      <c r="I3" s="12"/>
      <c r="J3" s="12"/>
      <c r="K3" s="87" t="s">
        <v>101</v>
      </c>
    </row>
    <row r="4" spans="2:11" ht="17.25" customHeight="1">
      <c r="B4" s="74"/>
      <c r="C4" s="72"/>
      <c r="D4" s="83" t="s">
        <v>105</v>
      </c>
      <c r="E4" s="85" t="s">
        <v>107</v>
      </c>
      <c r="F4" s="86"/>
      <c r="G4" s="81" t="s">
        <v>106</v>
      </c>
      <c r="H4" s="77"/>
      <c r="I4" s="1" t="s">
        <v>81</v>
      </c>
      <c r="J4" s="6" t="s">
        <v>82</v>
      </c>
      <c r="K4" s="88"/>
    </row>
    <row r="5" spans="2:11" ht="17.25" customHeight="1">
      <c r="B5" s="75"/>
      <c r="C5" s="56" t="s">
        <v>86</v>
      </c>
      <c r="D5" s="84"/>
      <c r="E5" s="2"/>
      <c r="F5" s="49" t="s">
        <v>108</v>
      </c>
      <c r="G5" s="82"/>
      <c r="H5" s="42" t="s">
        <v>86</v>
      </c>
      <c r="I5" s="2"/>
      <c r="J5" s="4"/>
      <c r="K5" s="5" t="s">
        <v>102</v>
      </c>
    </row>
    <row r="6" spans="2:11" ht="6" customHeight="1">
      <c r="B6" s="7"/>
      <c r="C6" s="38"/>
      <c r="D6" s="23"/>
      <c r="E6" s="13"/>
      <c r="F6" s="13"/>
      <c r="G6" s="30"/>
      <c r="H6" s="53"/>
      <c r="I6" s="43"/>
      <c r="J6" s="20"/>
      <c r="K6" s="23"/>
    </row>
    <row r="7" spans="2:11" s="18" customFormat="1" ht="12.75" customHeight="1">
      <c r="B7" s="28" t="s">
        <v>78</v>
      </c>
      <c r="C7" s="35">
        <v>1812950</v>
      </c>
      <c r="D7" s="24">
        <v>1108084</v>
      </c>
      <c r="E7" s="17">
        <v>1069860</v>
      </c>
      <c r="F7" s="17">
        <v>179678</v>
      </c>
      <c r="G7" s="46">
        <v>38224</v>
      </c>
      <c r="H7" s="51">
        <v>677941</v>
      </c>
      <c r="I7" s="36" t="e">
        <f>#REF!+#REF!</f>
        <v>#REF!</v>
      </c>
      <c r="J7" s="21" t="e">
        <f>#REF!+#REF!</f>
        <v>#REF!</v>
      </c>
      <c r="K7" s="57">
        <f>ROUND((D7/(E7+G7+H7))*100,1)</f>
        <v>62</v>
      </c>
    </row>
    <row r="8" spans="2:11" ht="12" customHeight="1">
      <c r="B8" s="8"/>
      <c r="C8" s="37"/>
      <c r="D8" s="25"/>
      <c r="E8" s="14"/>
      <c r="F8" s="14"/>
      <c r="G8" s="31"/>
      <c r="H8" s="52"/>
      <c r="I8" s="44" t="s">
        <v>111</v>
      </c>
      <c r="J8" s="22"/>
      <c r="K8" s="57"/>
    </row>
    <row r="9" spans="2:11" ht="13.5" customHeight="1">
      <c r="B9" s="28" t="s">
        <v>88</v>
      </c>
      <c r="C9" s="35">
        <v>1442147</v>
      </c>
      <c r="D9" s="24">
        <v>878058</v>
      </c>
      <c r="E9" s="17">
        <v>846894</v>
      </c>
      <c r="F9" s="17">
        <v>134377</v>
      </c>
      <c r="G9" s="46">
        <v>31164</v>
      </c>
      <c r="H9" s="51">
        <v>540337</v>
      </c>
      <c r="I9" s="36">
        <v>23155</v>
      </c>
      <c r="J9" s="21"/>
      <c r="K9" s="57">
        <f t="shared" ref="K9:K70" si="0">ROUND((D9/(E9+G9+H9))*100,1)</f>
        <v>61.9</v>
      </c>
    </row>
    <row r="10" spans="2:11" ht="12" customHeight="1">
      <c r="B10" s="8"/>
      <c r="C10" s="37"/>
      <c r="D10" s="25"/>
      <c r="E10" s="14"/>
      <c r="F10" s="14"/>
      <c r="G10" s="31"/>
      <c r="H10" s="52"/>
      <c r="I10" s="44"/>
      <c r="J10" s="22"/>
      <c r="K10" s="57"/>
    </row>
    <row r="11" spans="2:11" ht="13.5" customHeight="1">
      <c r="B11" s="28" t="s">
        <v>89</v>
      </c>
      <c r="C11" s="35">
        <v>370803</v>
      </c>
      <c r="D11" s="24">
        <v>230026</v>
      </c>
      <c r="E11" s="17">
        <v>222966</v>
      </c>
      <c r="F11" s="17">
        <v>45301</v>
      </c>
      <c r="G11" s="46">
        <v>7060</v>
      </c>
      <c r="H11" s="51">
        <v>137604</v>
      </c>
      <c r="I11" s="36"/>
      <c r="J11" s="21"/>
      <c r="K11" s="57">
        <f t="shared" si="0"/>
        <v>62.6</v>
      </c>
    </row>
    <row r="12" spans="2:11" ht="13.5" customHeight="1">
      <c r="B12" s="8"/>
      <c r="C12" s="37"/>
      <c r="D12" s="25"/>
      <c r="E12" s="14"/>
      <c r="F12" s="14"/>
      <c r="G12" s="31"/>
      <c r="H12" s="52"/>
      <c r="I12" s="44"/>
      <c r="J12" s="22"/>
      <c r="K12" s="57"/>
    </row>
    <row r="13" spans="2:11" ht="13.5" customHeight="1">
      <c r="B13" s="8" t="s">
        <v>90</v>
      </c>
      <c r="C13" s="37">
        <v>180830</v>
      </c>
      <c r="D13" s="37">
        <v>109772</v>
      </c>
      <c r="E13" s="14">
        <v>105571</v>
      </c>
      <c r="F13" s="14">
        <v>17463</v>
      </c>
      <c r="G13" s="44">
        <v>4201</v>
      </c>
      <c r="H13" s="52">
        <v>67566</v>
      </c>
      <c r="I13" s="44"/>
      <c r="J13" s="22"/>
      <c r="K13" s="58">
        <f t="shared" si="0"/>
        <v>61.9</v>
      </c>
    </row>
    <row r="14" spans="2:11" ht="13.5" customHeight="1">
      <c r="B14" s="8" t="s">
        <v>91</v>
      </c>
      <c r="C14" s="37">
        <v>171045</v>
      </c>
      <c r="D14" s="37">
        <v>102191</v>
      </c>
      <c r="E14" s="14">
        <v>98194</v>
      </c>
      <c r="F14" s="14">
        <v>15139</v>
      </c>
      <c r="G14" s="44">
        <v>3997</v>
      </c>
      <c r="H14" s="52">
        <v>65823</v>
      </c>
      <c r="I14" s="44"/>
      <c r="J14" s="22"/>
      <c r="K14" s="58">
        <f t="shared" si="0"/>
        <v>60.8</v>
      </c>
    </row>
    <row r="15" spans="2:11" ht="13.5" customHeight="1">
      <c r="B15" s="8" t="s">
        <v>92</v>
      </c>
      <c r="C15" s="37">
        <v>171938</v>
      </c>
      <c r="D15" s="37">
        <v>102463</v>
      </c>
      <c r="E15" s="14">
        <v>98562</v>
      </c>
      <c r="F15" s="14">
        <v>15939</v>
      </c>
      <c r="G15" s="44">
        <v>3901</v>
      </c>
      <c r="H15" s="52">
        <v>67066</v>
      </c>
      <c r="I15" s="44"/>
      <c r="J15" s="22"/>
      <c r="K15" s="58">
        <f t="shared" si="0"/>
        <v>60.4</v>
      </c>
    </row>
    <row r="16" spans="2:11" ht="13.5" customHeight="1">
      <c r="B16" s="8" t="s">
        <v>93</v>
      </c>
      <c r="C16" s="37">
        <v>158293</v>
      </c>
      <c r="D16" s="37">
        <v>98009</v>
      </c>
      <c r="E16" s="14">
        <v>94972</v>
      </c>
      <c r="F16" s="14">
        <v>16012</v>
      </c>
      <c r="G16" s="44">
        <v>3037</v>
      </c>
      <c r="H16" s="52">
        <v>57042</v>
      </c>
      <c r="I16" s="44"/>
      <c r="J16" s="22"/>
      <c r="K16" s="58">
        <f t="shared" si="0"/>
        <v>63.2</v>
      </c>
    </row>
    <row r="17" spans="2:11" ht="13.5" customHeight="1">
      <c r="B17" s="8" t="s">
        <v>96</v>
      </c>
      <c r="C17" s="37">
        <v>139540</v>
      </c>
      <c r="D17" s="37">
        <v>87889</v>
      </c>
      <c r="E17" s="14">
        <v>85473</v>
      </c>
      <c r="F17" s="14">
        <v>16895</v>
      </c>
      <c r="G17" s="44">
        <v>2416</v>
      </c>
      <c r="H17" s="52">
        <v>50322</v>
      </c>
      <c r="I17" s="44"/>
      <c r="J17" s="22"/>
      <c r="K17" s="58">
        <f t="shared" si="0"/>
        <v>63.6</v>
      </c>
    </row>
    <row r="18" spans="2:11" ht="13.5" customHeight="1">
      <c r="B18" s="8" t="s">
        <v>94</v>
      </c>
      <c r="C18" s="37">
        <v>25466</v>
      </c>
      <c r="D18" s="37">
        <v>14887</v>
      </c>
      <c r="E18" s="14">
        <v>14496</v>
      </c>
      <c r="F18" s="14">
        <v>3200</v>
      </c>
      <c r="G18" s="44">
        <v>391</v>
      </c>
      <c r="H18" s="52">
        <v>10537</v>
      </c>
      <c r="I18" s="44"/>
      <c r="J18" s="22"/>
      <c r="K18" s="58">
        <f t="shared" si="0"/>
        <v>58.6</v>
      </c>
    </row>
    <row r="19" spans="2:11" ht="13.5" customHeight="1">
      <c r="B19" s="8" t="s">
        <v>95</v>
      </c>
      <c r="C19" s="37">
        <v>367945</v>
      </c>
      <c r="D19" s="37">
        <v>225185</v>
      </c>
      <c r="E19" s="14">
        <v>217397</v>
      </c>
      <c r="F19" s="14">
        <v>33439</v>
      </c>
      <c r="G19" s="44">
        <v>7788</v>
      </c>
      <c r="H19" s="52">
        <v>136030</v>
      </c>
      <c r="I19" s="44"/>
      <c r="J19" s="22"/>
      <c r="K19" s="58">
        <f t="shared" si="0"/>
        <v>62.3</v>
      </c>
    </row>
    <row r="20" spans="2:11" ht="13.5" customHeight="1">
      <c r="B20" s="8" t="s">
        <v>97</v>
      </c>
      <c r="C20" s="37">
        <v>52648</v>
      </c>
      <c r="D20" s="37">
        <v>31556</v>
      </c>
      <c r="E20" s="14">
        <v>30504</v>
      </c>
      <c r="F20" s="14">
        <v>5908</v>
      </c>
      <c r="G20" s="44">
        <v>1052</v>
      </c>
      <c r="H20" s="52">
        <v>20524</v>
      </c>
      <c r="I20" s="44"/>
      <c r="J20" s="22"/>
      <c r="K20" s="58">
        <f t="shared" si="0"/>
        <v>60.6</v>
      </c>
    </row>
    <row r="21" spans="2:11" ht="13.5" customHeight="1">
      <c r="B21" s="8" t="s">
        <v>98</v>
      </c>
      <c r="C21" s="37">
        <v>468023</v>
      </c>
      <c r="D21" s="37">
        <v>285894</v>
      </c>
      <c r="E21" s="14">
        <v>276076</v>
      </c>
      <c r="F21" s="14">
        <v>45049</v>
      </c>
      <c r="G21" s="44">
        <v>9818</v>
      </c>
      <c r="H21" s="52">
        <v>176320</v>
      </c>
      <c r="I21" s="44"/>
      <c r="J21" s="22"/>
      <c r="K21" s="58">
        <f t="shared" si="0"/>
        <v>61.9</v>
      </c>
    </row>
    <row r="22" spans="2:11" ht="13.5" customHeight="1">
      <c r="B22" s="8" t="s">
        <v>99</v>
      </c>
      <c r="C22" s="37">
        <v>77222</v>
      </c>
      <c r="D22" s="37">
        <v>50238</v>
      </c>
      <c r="E22" s="14">
        <v>48615</v>
      </c>
      <c r="F22" s="14">
        <v>10634</v>
      </c>
      <c r="G22" s="44">
        <v>1623</v>
      </c>
      <c r="H22" s="52">
        <v>26711</v>
      </c>
      <c r="I22" s="44"/>
      <c r="J22" s="22"/>
      <c r="K22" s="58">
        <f t="shared" si="0"/>
        <v>65.3</v>
      </c>
    </row>
    <row r="23" spans="2:11" ht="13.5" customHeight="1">
      <c r="B23" s="8"/>
      <c r="C23" s="37"/>
      <c r="D23" s="25"/>
      <c r="E23" s="14"/>
      <c r="F23" s="14"/>
      <c r="G23" s="31"/>
      <c r="H23" s="52"/>
      <c r="I23" s="44"/>
      <c r="J23" s="22"/>
      <c r="K23" s="57"/>
    </row>
    <row r="24" spans="2:11">
      <c r="B24" s="9" t="s">
        <v>0</v>
      </c>
      <c r="C24" s="37">
        <v>322741</v>
      </c>
      <c r="D24" s="25">
        <v>197398</v>
      </c>
      <c r="E24" s="15">
        <v>190960</v>
      </c>
      <c r="F24" s="15">
        <v>29024</v>
      </c>
      <c r="G24" s="31">
        <v>6438</v>
      </c>
      <c r="H24" s="52">
        <v>120292</v>
      </c>
      <c r="I24" s="44" t="e">
        <f>#REF!+#REF!+#REF!+#REF!+#REF!</f>
        <v>#REF!</v>
      </c>
      <c r="J24" s="22" t="e">
        <f>#REF!+#REF!+#REF!+#REF!+#REF!</f>
        <v>#REF!</v>
      </c>
      <c r="K24" s="58">
        <f t="shared" si="0"/>
        <v>62.1</v>
      </c>
    </row>
    <row r="25" spans="2:11">
      <c r="B25" s="9" t="s">
        <v>79</v>
      </c>
      <c r="C25" s="37">
        <v>207268</v>
      </c>
      <c r="D25" s="25">
        <v>125683</v>
      </c>
      <c r="E25" s="15">
        <v>121552</v>
      </c>
      <c r="F25" s="15">
        <v>17857</v>
      </c>
      <c r="G25" s="31">
        <v>4131</v>
      </c>
      <c r="H25" s="52">
        <v>76290</v>
      </c>
      <c r="I25" s="44" t="e">
        <f>#REF!+#REF!+#REF!+#REF!+#REF!</f>
        <v>#REF!</v>
      </c>
      <c r="J25" s="22" t="e">
        <f>#REF!+#REF!+#REF!+#REF!+#REF!</f>
        <v>#REF!</v>
      </c>
      <c r="K25" s="58">
        <f t="shared" si="0"/>
        <v>62.2</v>
      </c>
    </row>
    <row r="26" spans="2:11">
      <c r="B26" s="9" t="s">
        <v>1</v>
      </c>
      <c r="C26" s="37">
        <v>135611</v>
      </c>
      <c r="D26" s="25">
        <v>80681</v>
      </c>
      <c r="E26" s="15">
        <v>77729</v>
      </c>
      <c r="F26" s="15">
        <v>11655</v>
      </c>
      <c r="G26" s="31">
        <v>2952</v>
      </c>
      <c r="H26" s="52">
        <v>51922</v>
      </c>
      <c r="I26" s="44" t="e">
        <f>#REF!</f>
        <v>#REF!</v>
      </c>
      <c r="J26" s="22" t="e">
        <f>#REF!</f>
        <v>#REF!</v>
      </c>
      <c r="K26" s="58">
        <f t="shared" si="0"/>
        <v>60.8</v>
      </c>
    </row>
    <row r="27" spans="2:11">
      <c r="B27" s="9" t="s">
        <v>2</v>
      </c>
      <c r="C27" s="37">
        <v>43512</v>
      </c>
      <c r="D27" s="25">
        <v>25035</v>
      </c>
      <c r="E27" s="15">
        <v>23992</v>
      </c>
      <c r="F27" s="15">
        <v>3614</v>
      </c>
      <c r="G27" s="31">
        <v>1043</v>
      </c>
      <c r="H27" s="52">
        <v>18070</v>
      </c>
      <c r="I27" s="44" t="e">
        <f>#REF!</f>
        <v>#REF!</v>
      </c>
      <c r="J27" s="22" t="e">
        <f>#REF!</f>
        <v>#REF!</v>
      </c>
      <c r="K27" s="58">
        <f t="shared" si="0"/>
        <v>58.1</v>
      </c>
    </row>
    <row r="28" spans="2:11">
      <c r="B28" s="9" t="s">
        <v>3</v>
      </c>
      <c r="C28" s="37">
        <v>86993</v>
      </c>
      <c r="D28" s="25">
        <v>54234</v>
      </c>
      <c r="E28" s="15">
        <v>52685</v>
      </c>
      <c r="F28" s="15">
        <v>9402</v>
      </c>
      <c r="G28" s="31">
        <v>1549</v>
      </c>
      <c r="H28" s="52">
        <v>31572</v>
      </c>
      <c r="I28" s="44" t="e">
        <f>#REF!+#REF!+#REF!</f>
        <v>#REF!</v>
      </c>
      <c r="J28" s="22" t="e">
        <f>#REF!+#REF!+#REF!</f>
        <v>#REF!</v>
      </c>
      <c r="K28" s="58">
        <f t="shared" si="0"/>
        <v>63.2</v>
      </c>
    </row>
    <row r="29" spans="2:11">
      <c r="B29" s="9" t="s">
        <v>4</v>
      </c>
      <c r="C29" s="37">
        <v>43348</v>
      </c>
      <c r="D29" s="25">
        <v>25749</v>
      </c>
      <c r="E29" s="15">
        <v>24686</v>
      </c>
      <c r="F29" s="15">
        <v>3675</v>
      </c>
      <c r="G29" s="31">
        <v>1063</v>
      </c>
      <c r="H29" s="52">
        <v>16430</v>
      </c>
      <c r="I29" s="44" t="e">
        <f>#REF!</f>
        <v>#REF!</v>
      </c>
      <c r="J29" s="22" t="e">
        <f>#REF!</f>
        <v>#REF!</v>
      </c>
      <c r="K29" s="58">
        <f>ROUND((D29/(E29+G29+H29))*100,1)</f>
        <v>61</v>
      </c>
    </row>
    <row r="30" spans="2:11">
      <c r="B30" s="8" t="s">
        <v>5</v>
      </c>
      <c r="C30" s="37">
        <v>44023</v>
      </c>
      <c r="D30" s="25">
        <v>26524</v>
      </c>
      <c r="E30" s="15">
        <v>25540</v>
      </c>
      <c r="F30" s="15">
        <v>4487</v>
      </c>
      <c r="G30" s="31">
        <v>984</v>
      </c>
      <c r="H30" s="52">
        <v>16920</v>
      </c>
      <c r="I30" s="44" t="e">
        <f>#REF!</f>
        <v>#REF!</v>
      </c>
      <c r="J30" s="22" t="e">
        <f>#REF!</f>
        <v>#REF!</v>
      </c>
      <c r="K30" s="58">
        <f t="shared" si="0"/>
        <v>61.1</v>
      </c>
    </row>
    <row r="31" spans="2:11">
      <c r="B31" s="9" t="s">
        <v>6</v>
      </c>
      <c r="C31" s="37">
        <v>36956</v>
      </c>
      <c r="D31" s="25">
        <v>22501</v>
      </c>
      <c r="E31" s="15">
        <v>21687</v>
      </c>
      <c r="F31" s="15">
        <v>3676</v>
      </c>
      <c r="G31" s="31">
        <v>814</v>
      </c>
      <c r="H31" s="52">
        <v>14019</v>
      </c>
      <c r="I31" s="44" t="e">
        <f>#REF!</f>
        <v>#REF!</v>
      </c>
      <c r="J31" s="22" t="e">
        <f>#REF!</f>
        <v>#REF!</v>
      </c>
      <c r="K31" s="58">
        <f t="shared" si="0"/>
        <v>61.6</v>
      </c>
    </row>
    <row r="32" spans="2:11">
      <c r="B32" s="9" t="s">
        <v>7</v>
      </c>
      <c r="C32" s="37">
        <v>58570</v>
      </c>
      <c r="D32" s="25">
        <v>36173</v>
      </c>
      <c r="E32" s="15">
        <v>35084</v>
      </c>
      <c r="F32" s="15">
        <v>6302</v>
      </c>
      <c r="G32" s="31">
        <v>1089</v>
      </c>
      <c r="H32" s="52">
        <v>20813</v>
      </c>
      <c r="I32" s="44" t="e">
        <f>#REF!</f>
        <v>#REF!</v>
      </c>
      <c r="J32" s="22" t="e">
        <f>#REF!</f>
        <v>#REF!</v>
      </c>
      <c r="K32" s="58">
        <f t="shared" si="0"/>
        <v>63.5</v>
      </c>
    </row>
    <row r="33" spans="2:11">
      <c r="B33" s="9" t="s">
        <v>80</v>
      </c>
      <c r="C33" s="37">
        <v>28137</v>
      </c>
      <c r="D33" s="25">
        <v>17674</v>
      </c>
      <c r="E33" s="15">
        <v>17119</v>
      </c>
      <c r="F33" s="15">
        <v>2811</v>
      </c>
      <c r="G33" s="31">
        <v>555</v>
      </c>
      <c r="H33" s="52">
        <v>10184</v>
      </c>
      <c r="I33" s="44" t="e">
        <f>#REF!</f>
        <v>#REF!</v>
      </c>
      <c r="J33" s="22" t="e">
        <f>#REF!</f>
        <v>#REF!</v>
      </c>
      <c r="K33" s="58">
        <f t="shared" si="0"/>
        <v>63.4</v>
      </c>
    </row>
    <row r="34" spans="2:11">
      <c r="B34" s="9" t="s">
        <v>8</v>
      </c>
      <c r="C34" s="37">
        <v>38065</v>
      </c>
      <c r="D34" s="25">
        <v>25568</v>
      </c>
      <c r="E34" s="15">
        <v>24618</v>
      </c>
      <c r="F34" s="15">
        <v>5000</v>
      </c>
      <c r="G34" s="31">
        <v>950</v>
      </c>
      <c r="H34" s="52">
        <v>12330</v>
      </c>
      <c r="I34" s="44" t="e">
        <f>#REF!+#REF!</f>
        <v>#REF!</v>
      </c>
      <c r="J34" s="22" t="e">
        <f>#REF!+#REF!</f>
        <v>#REF!</v>
      </c>
      <c r="K34" s="58">
        <f t="shared" si="0"/>
        <v>67.5</v>
      </c>
    </row>
    <row r="35" spans="2:11">
      <c r="B35" s="9" t="s">
        <v>9</v>
      </c>
      <c r="C35" s="37">
        <v>24666</v>
      </c>
      <c r="D35" s="25">
        <v>14507</v>
      </c>
      <c r="E35" s="15">
        <v>14018</v>
      </c>
      <c r="F35" s="15">
        <v>2653</v>
      </c>
      <c r="G35" s="31">
        <v>489</v>
      </c>
      <c r="H35" s="52">
        <v>9927</v>
      </c>
      <c r="I35" s="44" t="e">
        <f>#REF!</f>
        <v>#REF!</v>
      </c>
      <c r="J35" s="22" t="e">
        <f>#REF!</f>
        <v>#REF!</v>
      </c>
      <c r="K35" s="58">
        <f t="shared" si="0"/>
        <v>59.4</v>
      </c>
    </row>
    <row r="36" spans="2:11">
      <c r="B36" s="9" t="s">
        <v>10</v>
      </c>
      <c r="C36" s="37">
        <v>18969</v>
      </c>
      <c r="D36" s="25">
        <v>11669</v>
      </c>
      <c r="E36" s="15">
        <v>11338</v>
      </c>
      <c r="F36" s="15">
        <v>2310</v>
      </c>
      <c r="G36" s="31">
        <v>331</v>
      </c>
      <c r="H36" s="52">
        <v>7246</v>
      </c>
      <c r="I36" s="44" t="e">
        <f>#REF!</f>
        <v>#REF!</v>
      </c>
      <c r="J36" s="22" t="e">
        <f>#REF!</f>
        <v>#REF!</v>
      </c>
      <c r="K36" s="58">
        <f t="shared" si="0"/>
        <v>61.7</v>
      </c>
    </row>
    <row r="37" spans="2:11">
      <c r="B37" s="9" t="s">
        <v>11</v>
      </c>
      <c r="C37" s="37">
        <v>48012</v>
      </c>
      <c r="D37" s="25">
        <v>29687</v>
      </c>
      <c r="E37" s="15">
        <v>28683</v>
      </c>
      <c r="F37" s="15">
        <v>4521</v>
      </c>
      <c r="G37" s="31">
        <v>1004</v>
      </c>
      <c r="H37" s="52">
        <v>17651</v>
      </c>
      <c r="I37" s="44" t="e">
        <f>#REF!</f>
        <v>#REF!</v>
      </c>
      <c r="J37" s="22" t="e">
        <f>#REF!</f>
        <v>#REF!</v>
      </c>
      <c r="K37" s="58">
        <f t="shared" si="0"/>
        <v>62.7</v>
      </c>
    </row>
    <row r="38" spans="2:11">
      <c r="B38" s="9" t="s">
        <v>12</v>
      </c>
      <c r="C38" s="37">
        <v>58378</v>
      </c>
      <c r="D38" s="25">
        <v>36946</v>
      </c>
      <c r="E38" s="15">
        <v>35371</v>
      </c>
      <c r="F38" s="15">
        <v>5135</v>
      </c>
      <c r="G38" s="31">
        <v>1575</v>
      </c>
      <c r="H38" s="52">
        <v>21332</v>
      </c>
      <c r="I38" s="44" t="e">
        <f>#REF!+#REF!</f>
        <v>#REF!</v>
      </c>
      <c r="J38" s="22" t="e">
        <f>#REF!+#REF!</f>
        <v>#REF!</v>
      </c>
      <c r="K38" s="58">
        <f t="shared" si="0"/>
        <v>63.4</v>
      </c>
    </row>
    <row r="39" spans="2:11">
      <c r="B39" s="9" t="s">
        <v>13</v>
      </c>
      <c r="C39" s="37">
        <v>85261</v>
      </c>
      <c r="D39" s="25">
        <v>50377</v>
      </c>
      <c r="E39" s="15">
        <v>48209</v>
      </c>
      <c r="F39" s="15">
        <v>7378</v>
      </c>
      <c r="G39" s="31">
        <v>2168</v>
      </c>
      <c r="H39" s="52">
        <v>32669</v>
      </c>
      <c r="I39" s="44" t="e">
        <f>#REF!+#REF!+#REF!+#REF!</f>
        <v>#REF!</v>
      </c>
      <c r="J39" s="22" t="e">
        <f>#REF!+#REF!+#REF!+#REF!</f>
        <v>#REF!</v>
      </c>
      <c r="K39" s="58">
        <f t="shared" si="0"/>
        <v>60.7</v>
      </c>
    </row>
    <row r="40" spans="2:11">
      <c r="B40" s="9" t="s">
        <v>83</v>
      </c>
      <c r="C40" s="37">
        <v>52846</v>
      </c>
      <c r="D40" s="25">
        <v>31307</v>
      </c>
      <c r="E40" s="15">
        <v>29803</v>
      </c>
      <c r="F40" s="15">
        <v>4628</v>
      </c>
      <c r="G40" s="31">
        <v>1504</v>
      </c>
      <c r="H40" s="52">
        <v>21438</v>
      </c>
      <c r="I40" s="44" t="e">
        <f>#REF!+#REF!+#REF!</f>
        <v>#REF!</v>
      </c>
      <c r="J40" s="22" t="e">
        <f>#REF!+#REF!+#REF!</f>
        <v>#REF!</v>
      </c>
      <c r="K40" s="58">
        <f t="shared" si="0"/>
        <v>59.4</v>
      </c>
    </row>
    <row r="41" spans="2:11">
      <c r="B41" s="9" t="s">
        <v>84</v>
      </c>
      <c r="C41" s="37">
        <v>26085</v>
      </c>
      <c r="D41" s="25">
        <v>16165</v>
      </c>
      <c r="E41" s="15">
        <v>15317</v>
      </c>
      <c r="F41" s="15">
        <v>2445</v>
      </c>
      <c r="G41" s="31">
        <v>848</v>
      </c>
      <c r="H41" s="52">
        <v>9917</v>
      </c>
      <c r="I41" s="44" t="e">
        <f>#REF!+#REF!</f>
        <v>#REF!</v>
      </c>
      <c r="J41" s="22" t="e">
        <f>#REF!+#REF!</f>
        <v>#REF!</v>
      </c>
      <c r="K41" s="58">
        <f t="shared" si="0"/>
        <v>62</v>
      </c>
    </row>
    <row r="42" spans="2:11">
      <c r="B42" s="9" t="s">
        <v>85</v>
      </c>
      <c r="C42" s="37">
        <v>82706</v>
      </c>
      <c r="D42" s="25">
        <v>50180</v>
      </c>
      <c r="E42" s="15">
        <v>48503</v>
      </c>
      <c r="F42" s="15">
        <v>7804</v>
      </c>
      <c r="G42" s="31">
        <v>1677</v>
      </c>
      <c r="H42" s="52">
        <v>31315</v>
      </c>
      <c r="I42" s="44" t="e">
        <f>#REF!+#REF!+#REF!+#REF!+#REF!</f>
        <v>#REF!</v>
      </c>
      <c r="J42" s="22" t="e">
        <f>#REF!+#REF!+#REF!+#REF!+#REF!</f>
        <v>#REF!</v>
      </c>
      <c r="K42" s="58">
        <f t="shared" si="0"/>
        <v>61.6</v>
      </c>
    </row>
    <row r="43" spans="2:11">
      <c r="B43" s="9"/>
      <c r="C43" s="39"/>
      <c r="D43" s="32"/>
      <c r="E43" s="15"/>
      <c r="F43" s="15"/>
      <c r="G43" s="31"/>
      <c r="H43" s="52"/>
      <c r="I43" s="44"/>
      <c r="J43" s="22"/>
      <c r="K43" s="57"/>
    </row>
    <row r="44" spans="2:11" s="18" customFormat="1">
      <c r="B44" s="28" t="s">
        <v>14</v>
      </c>
      <c r="C44" s="40">
        <v>22952</v>
      </c>
      <c r="D44" s="40">
        <v>14987</v>
      </c>
      <c r="E44" s="19">
        <v>14616</v>
      </c>
      <c r="F44" s="19">
        <v>2969</v>
      </c>
      <c r="G44" s="50">
        <v>371</v>
      </c>
      <c r="H44" s="51">
        <v>7955</v>
      </c>
      <c r="I44" s="36" t="e">
        <f>SUM(I46:I51)</f>
        <v>#REF!</v>
      </c>
      <c r="J44" s="21" t="e">
        <f>SUM(J46:J51)</f>
        <v>#REF!</v>
      </c>
      <c r="K44" s="57">
        <f t="shared" si="0"/>
        <v>65.3</v>
      </c>
    </row>
    <row r="45" spans="2:11" ht="12.75" customHeight="1">
      <c r="B45" s="8"/>
      <c r="C45" s="39"/>
      <c r="D45" s="59"/>
      <c r="E45" s="15"/>
      <c r="F45" s="15"/>
      <c r="G45" s="31"/>
      <c r="H45" s="52"/>
      <c r="I45" s="44"/>
      <c r="J45" s="22"/>
      <c r="K45" s="57"/>
    </row>
    <row r="46" spans="2:11">
      <c r="B46" s="9" t="s">
        <v>112</v>
      </c>
      <c r="C46" s="37">
        <v>4270</v>
      </c>
      <c r="D46" s="25">
        <v>2578</v>
      </c>
      <c r="E46" s="15">
        <v>2512</v>
      </c>
      <c r="F46" s="15">
        <v>590</v>
      </c>
      <c r="G46" s="31">
        <v>66</v>
      </c>
      <c r="H46" s="52">
        <v>1692</v>
      </c>
      <c r="I46" s="44" t="e">
        <f>#REF!</f>
        <v>#REF!</v>
      </c>
      <c r="J46" s="22" t="e">
        <f>#REF!</f>
        <v>#REF!</v>
      </c>
      <c r="K46" s="58">
        <f t="shared" si="0"/>
        <v>60.4</v>
      </c>
    </row>
    <row r="47" spans="2:11">
      <c r="B47" s="9" t="s">
        <v>15</v>
      </c>
      <c r="C47" s="37">
        <v>4101</v>
      </c>
      <c r="D47" s="25">
        <v>3302</v>
      </c>
      <c r="E47" s="15">
        <v>3277</v>
      </c>
      <c r="F47" s="15">
        <v>622</v>
      </c>
      <c r="G47" s="31">
        <v>25</v>
      </c>
      <c r="H47" s="52">
        <v>798</v>
      </c>
      <c r="I47" s="44" t="e">
        <f>#REF!</f>
        <v>#REF!</v>
      </c>
      <c r="J47" s="22" t="e">
        <f>#REF!</f>
        <v>#REF!</v>
      </c>
      <c r="K47" s="58">
        <f t="shared" si="0"/>
        <v>80.5</v>
      </c>
    </row>
    <row r="48" spans="2:11">
      <c r="B48" s="9" t="s">
        <v>16</v>
      </c>
      <c r="C48" s="37">
        <v>3020</v>
      </c>
      <c r="D48" s="25">
        <v>2219</v>
      </c>
      <c r="E48" s="15">
        <v>2196</v>
      </c>
      <c r="F48" s="15">
        <v>388</v>
      </c>
      <c r="G48" s="31">
        <v>23</v>
      </c>
      <c r="H48" s="52">
        <v>801</v>
      </c>
      <c r="I48" s="44" t="e">
        <f>#REF!</f>
        <v>#REF!</v>
      </c>
      <c r="J48" s="22" t="e">
        <f>#REF!</f>
        <v>#REF!</v>
      </c>
      <c r="K48" s="58">
        <f t="shared" si="0"/>
        <v>73.5</v>
      </c>
    </row>
    <row r="49" spans="2:11">
      <c r="B49" s="9" t="s">
        <v>17</v>
      </c>
      <c r="C49" s="37">
        <v>893</v>
      </c>
      <c r="D49" s="25">
        <v>527</v>
      </c>
      <c r="E49" s="15">
        <v>513</v>
      </c>
      <c r="F49" s="15">
        <v>141</v>
      </c>
      <c r="G49" s="31">
        <v>14</v>
      </c>
      <c r="H49" s="52">
        <v>365</v>
      </c>
      <c r="I49" s="44" t="e">
        <f>#REF!</f>
        <v>#REF!</v>
      </c>
      <c r="J49" s="22" t="e">
        <f>#REF!</f>
        <v>#REF!</v>
      </c>
      <c r="K49" s="58">
        <f t="shared" si="0"/>
        <v>59.1</v>
      </c>
    </row>
    <row r="50" spans="2:11">
      <c r="B50" s="9" t="s">
        <v>18</v>
      </c>
      <c r="C50" s="37">
        <v>685</v>
      </c>
      <c r="D50" s="25">
        <v>402</v>
      </c>
      <c r="E50" s="15">
        <v>390</v>
      </c>
      <c r="F50" s="15">
        <v>95</v>
      </c>
      <c r="G50" s="31">
        <v>12</v>
      </c>
      <c r="H50" s="52">
        <v>283</v>
      </c>
      <c r="I50" s="44" t="e">
        <f>#REF!</f>
        <v>#REF!</v>
      </c>
      <c r="J50" s="22" t="e">
        <f>#REF!</f>
        <v>#REF!</v>
      </c>
      <c r="K50" s="58">
        <f t="shared" si="0"/>
        <v>58.7</v>
      </c>
    </row>
    <row r="51" spans="2:11">
      <c r="B51" s="9" t="s">
        <v>113</v>
      </c>
      <c r="C51" s="37">
        <v>9983</v>
      </c>
      <c r="D51" s="25">
        <v>5959</v>
      </c>
      <c r="E51" s="15">
        <v>5728</v>
      </c>
      <c r="F51" s="15">
        <v>1133</v>
      </c>
      <c r="G51" s="31">
        <v>231</v>
      </c>
      <c r="H51" s="52">
        <v>4016</v>
      </c>
      <c r="I51" s="44" t="e">
        <f>#REF!+#REF!</f>
        <v>#REF!</v>
      </c>
      <c r="J51" s="22" t="e">
        <f>#REF!+#REF!</f>
        <v>#REF!</v>
      </c>
      <c r="K51" s="58">
        <f t="shared" si="0"/>
        <v>59.7</v>
      </c>
    </row>
    <row r="52" spans="2:11">
      <c r="B52" s="9"/>
      <c r="C52" s="39"/>
      <c r="D52" s="32"/>
      <c r="E52" s="15"/>
      <c r="F52" s="15"/>
      <c r="G52" s="31"/>
      <c r="H52" s="52"/>
      <c r="I52" s="44"/>
      <c r="J52" s="22"/>
      <c r="K52" s="57"/>
    </row>
    <row r="53" spans="2:11" s="18" customFormat="1">
      <c r="B53" s="28" t="s">
        <v>19</v>
      </c>
      <c r="C53" s="40">
        <v>35661</v>
      </c>
      <c r="D53" s="33">
        <v>21907</v>
      </c>
      <c r="E53" s="19">
        <v>21059</v>
      </c>
      <c r="F53" s="19">
        <v>3440</v>
      </c>
      <c r="G53" s="46">
        <v>848</v>
      </c>
      <c r="H53" s="51">
        <v>12923</v>
      </c>
      <c r="I53" s="36" t="e">
        <f>SUM(I55:I57)</f>
        <v>#REF!</v>
      </c>
      <c r="J53" s="21" t="e">
        <f>SUM(J55:J57)</f>
        <v>#REF!</v>
      </c>
      <c r="K53" s="57">
        <f t="shared" si="0"/>
        <v>62.9</v>
      </c>
    </row>
    <row r="54" spans="2:11">
      <c r="B54" s="8"/>
      <c r="C54" s="39"/>
      <c r="D54" s="32"/>
      <c r="E54" s="15"/>
      <c r="F54" s="15"/>
      <c r="G54" s="31"/>
      <c r="H54" s="52"/>
      <c r="I54" s="44"/>
      <c r="J54" s="22"/>
      <c r="K54" s="57"/>
    </row>
    <row r="55" spans="2:11">
      <c r="B55" s="9" t="s">
        <v>20</v>
      </c>
      <c r="C55" s="37">
        <v>16382</v>
      </c>
      <c r="D55" s="25">
        <v>9599</v>
      </c>
      <c r="E55" s="15">
        <v>9252</v>
      </c>
      <c r="F55" s="15">
        <v>1496</v>
      </c>
      <c r="G55" s="31">
        <v>347</v>
      </c>
      <c r="H55" s="52">
        <v>6250</v>
      </c>
      <c r="I55" s="44" t="e">
        <f>#REF!</f>
        <v>#REF!</v>
      </c>
      <c r="J55" s="22" t="e">
        <f>#REF!</f>
        <v>#REF!</v>
      </c>
      <c r="K55" s="58">
        <f t="shared" si="0"/>
        <v>60.6</v>
      </c>
    </row>
    <row r="56" spans="2:11">
      <c r="B56" s="9" t="s">
        <v>21</v>
      </c>
      <c r="C56" s="37">
        <v>12801</v>
      </c>
      <c r="D56" s="25">
        <v>8186</v>
      </c>
      <c r="E56" s="15">
        <v>7815</v>
      </c>
      <c r="F56" s="15">
        <v>1096</v>
      </c>
      <c r="G56" s="31">
        <v>371</v>
      </c>
      <c r="H56" s="52">
        <v>4321</v>
      </c>
      <c r="I56" s="44" t="e">
        <f>#REF!</f>
        <v>#REF!</v>
      </c>
      <c r="J56" s="22" t="e">
        <f>#REF!</f>
        <v>#REF!</v>
      </c>
      <c r="K56" s="58">
        <f t="shared" si="0"/>
        <v>65.5</v>
      </c>
    </row>
    <row r="57" spans="2:11">
      <c r="B57" s="9" t="s">
        <v>22</v>
      </c>
      <c r="C57" s="37">
        <v>6478</v>
      </c>
      <c r="D57" s="25">
        <v>4122</v>
      </c>
      <c r="E57" s="15">
        <v>3992</v>
      </c>
      <c r="F57" s="15">
        <v>848</v>
      </c>
      <c r="G57" s="31">
        <v>130</v>
      </c>
      <c r="H57" s="52">
        <v>2352</v>
      </c>
      <c r="I57" s="44" t="e">
        <f>#REF!</f>
        <v>#REF!</v>
      </c>
      <c r="J57" s="22" t="e">
        <f>#REF!</f>
        <v>#REF!</v>
      </c>
      <c r="K57" s="58">
        <f t="shared" si="0"/>
        <v>63.7</v>
      </c>
    </row>
    <row r="58" spans="2:11">
      <c r="B58" s="9"/>
      <c r="C58" s="39"/>
      <c r="D58" s="32"/>
      <c r="E58" s="15"/>
      <c r="F58" s="15"/>
      <c r="G58" s="31"/>
      <c r="H58" s="52"/>
      <c r="I58" s="44"/>
      <c r="J58" s="22"/>
      <c r="K58" s="57"/>
    </row>
    <row r="59" spans="2:11" s="18" customFormat="1">
      <c r="B59" s="28" t="s">
        <v>23</v>
      </c>
      <c r="C59" s="40">
        <v>9349</v>
      </c>
      <c r="D59" s="33">
        <v>5345</v>
      </c>
      <c r="E59" s="19">
        <v>5148</v>
      </c>
      <c r="F59" s="19">
        <v>1039</v>
      </c>
      <c r="G59" s="46">
        <v>197</v>
      </c>
      <c r="H59" s="51">
        <v>3984</v>
      </c>
      <c r="I59" s="36" t="e">
        <f>SUM(I61:I62)</f>
        <v>#REF!</v>
      </c>
      <c r="J59" s="21" t="e">
        <f>SUM(J61:J62)</f>
        <v>#REF!</v>
      </c>
      <c r="K59" s="57">
        <f t="shared" si="0"/>
        <v>57.3</v>
      </c>
    </row>
    <row r="60" spans="2:11">
      <c r="B60" s="8"/>
      <c r="C60" s="39"/>
      <c r="D60" s="32"/>
      <c r="E60" s="15"/>
      <c r="F60" s="15"/>
      <c r="G60" s="31"/>
      <c r="H60" s="52"/>
      <c r="I60" s="44"/>
      <c r="J60" s="22"/>
      <c r="K60" s="57"/>
    </row>
    <row r="61" spans="2:11">
      <c r="B61" s="9" t="s">
        <v>24</v>
      </c>
      <c r="C61" s="37">
        <v>3832</v>
      </c>
      <c r="D61" s="25">
        <v>2129</v>
      </c>
      <c r="E61" s="15">
        <v>2040</v>
      </c>
      <c r="F61" s="15">
        <v>381</v>
      </c>
      <c r="G61" s="31">
        <v>89</v>
      </c>
      <c r="H61" s="52">
        <v>1694</v>
      </c>
      <c r="I61" s="44" t="e">
        <f>#REF!</f>
        <v>#REF!</v>
      </c>
      <c r="J61" s="22" t="e">
        <f>#REF!</f>
        <v>#REF!</v>
      </c>
      <c r="K61" s="58">
        <f t="shared" si="0"/>
        <v>55.7</v>
      </c>
    </row>
    <row r="62" spans="2:11">
      <c r="B62" s="9" t="s">
        <v>114</v>
      </c>
      <c r="C62" s="37">
        <v>5517</v>
      </c>
      <c r="D62" s="25">
        <v>3216</v>
      </c>
      <c r="E62" s="15">
        <v>3108</v>
      </c>
      <c r="F62" s="15">
        <v>658</v>
      </c>
      <c r="G62" s="31">
        <v>108</v>
      </c>
      <c r="H62" s="52">
        <v>2290</v>
      </c>
      <c r="I62" s="44" t="e">
        <f>#REF!</f>
        <v>#REF!</v>
      </c>
      <c r="J62" s="22" t="e">
        <f>#REF!</f>
        <v>#REF!</v>
      </c>
      <c r="K62" s="58">
        <f t="shared" si="0"/>
        <v>58.4</v>
      </c>
    </row>
    <row r="63" spans="2:11">
      <c r="B63" s="9"/>
      <c r="C63" s="39"/>
      <c r="D63" s="32"/>
      <c r="E63" s="15"/>
      <c r="F63" s="15"/>
      <c r="G63" s="31"/>
      <c r="H63" s="52"/>
      <c r="I63" s="44"/>
      <c r="J63" s="22"/>
      <c r="K63" s="57"/>
    </row>
    <row r="64" spans="2:11" s="18" customFormat="1">
      <c r="B64" s="28" t="s">
        <v>25</v>
      </c>
      <c r="C64" s="40">
        <v>37066</v>
      </c>
      <c r="D64" s="33">
        <v>21992</v>
      </c>
      <c r="E64" s="19">
        <v>21201</v>
      </c>
      <c r="F64" s="19">
        <v>4129</v>
      </c>
      <c r="G64" s="46">
        <v>791</v>
      </c>
      <c r="H64" s="51">
        <v>14915</v>
      </c>
      <c r="I64" s="36" t="e">
        <f>SUM(I66:I68)</f>
        <v>#REF!</v>
      </c>
      <c r="J64" s="21" t="e">
        <f>SUM(J66:J68)</f>
        <v>#REF!</v>
      </c>
      <c r="K64" s="57">
        <f t="shared" si="0"/>
        <v>59.6</v>
      </c>
    </row>
    <row r="65" spans="2:11">
      <c r="B65" s="8"/>
      <c r="C65" s="39"/>
      <c r="D65" s="32"/>
      <c r="E65" s="15"/>
      <c r="F65" s="15"/>
      <c r="G65" s="31"/>
      <c r="H65" s="52"/>
      <c r="I65" s="44"/>
      <c r="J65" s="22"/>
      <c r="K65" s="57"/>
    </row>
    <row r="66" spans="2:11">
      <c r="B66" s="9" t="s">
        <v>26</v>
      </c>
      <c r="C66" s="37">
        <v>17820</v>
      </c>
      <c r="D66" s="25">
        <v>10094</v>
      </c>
      <c r="E66" s="15">
        <v>9675</v>
      </c>
      <c r="F66" s="15">
        <v>1716</v>
      </c>
      <c r="G66" s="31">
        <v>419</v>
      </c>
      <c r="H66" s="52">
        <v>7642</v>
      </c>
      <c r="I66" s="44" t="e">
        <f>#REF!</f>
        <v>#REF!</v>
      </c>
      <c r="J66" s="22" t="e">
        <f>#REF!</f>
        <v>#REF!</v>
      </c>
      <c r="K66" s="58">
        <f t="shared" si="0"/>
        <v>56.9</v>
      </c>
    </row>
    <row r="67" spans="2:11">
      <c r="B67" s="9" t="s">
        <v>27</v>
      </c>
      <c r="C67" s="37">
        <v>12657</v>
      </c>
      <c r="D67" s="25">
        <v>7625</v>
      </c>
      <c r="E67" s="15">
        <v>7380</v>
      </c>
      <c r="F67" s="15">
        <v>1465</v>
      </c>
      <c r="G67" s="31">
        <v>245</v>
      </c>
      <c r="H67" s="52">
        <v>4968</v>
      </c>
      <c r="I67" s="44" t="e">
        <f>#REF!</f>
        <v>#REF!</v>
      </c>
      <c r="J67" s="22" t="e">
        <f>#REF!</f>
        <v>#REF!</v>
      </c>
      <c r="K67" s="58">
        <f t="shared" si="0"/>
        <v>60.5</v>
      </c>
    </row>
    <row r="68" spans="2:11">
      <c r="B68" s="9" t="s">
        <v>28</v>
      </c>
      <c r="C68" s="37">
        <v>6589</v>
      </c>
      <c r="D68" s="25">
        <v>4273</v>
      </c>
      <c r="E68" s="15">
        <v>4146</v>
      </c>
      <c r="F68" s="15">
        <v>948</v>
      </c>
      <c r="G68" s="31">
        <v>127</v>
      </c>
      <c r="H68" s="52">
        <v>2305</v>
      </c>
      <c r="I68" s="44" t="e">
        <f>#REF!</f>
        <v>#REF!</v>
      </c>
      <c r="J68" s="22" t="e">
        <f>#REF!</f>
        <v>#REF!</v>
      </c>
      <c r="K68" s="58">
        <f t="shared" si="0"/>
        <v>65</v>
      </c>
    </row>
    <row r="69" spans="2:11">
      <c r="B69" s="9"/>
      <c r="C69" s="39"/>
      <c r="D69" s="32"/>
      <c r="E69" s="15"/>
      <c r="F69" s="15"/>
      <c r="G69" s="31"/>
      <c r="H69" s="52"/>
      <c r="I69" s="44"/>
      <c r="J69" s="22"/>
      <c r="K69" s="57"/>
    </row>
    <row r="70" spans="2:11" s="18" customFormat="1">
      <c r="B70" s="28" t="s">
        <v>29</v>
      </c>
      <c r="C70" s="40">
        <v>71586</v>
      </c>
      <c r="D70" s="33">
        <v>44162</v>
      </c>
      <c r="E70" s="19">
        <v>42769</v>
      </c>
      <c r="F70" s="19">
        <v>6899</v>
      </c>
      <c r="G70" s="46">
        <v>1393</v>
      </c>
      <c r="H70" s="51">
        <v>26045</v>
      </c>
      <c r="I70" s="36" t="e">
        <f>SUM(I72:I77)</f>
        <v>#REF!</v>
      </c>
      <c r="J70" s="21" t="e">
        <f>SUM(J72:J77)</f>
        <v>#REF!</v>
      </c>
      <c r="K70" s="57">
        <f t="shared" si="0"/>
        <v>62.9</v>
      </c>
    </row>
    <row r="71" spans="2:11">
      <c r="B71" s="8"/>
      <c r="C71" s="39"/>
      <c r="D71" s="32"/>
      <c r="E71" s="15"/>
      <c r="F71" s="15"/>
      <c r="G71" s="31"/>
      <c r="H71" s="52"/>
      <c r="I71" s="44"/>
      <c r="J71" s="22"/>
      <c r="K71" s="57"/>
    </row>
    <row r="72" spans="2:11">
      <c r="B72" s="9" t="s">
        <v>30</v>
      </c>
      <c r="C72" s="37">
        <v>17372</v>
      </c>
      <c r="D72" s="25">
        <v>9944</v>
      </c>
      <c r="E72" s="15">
        <v>9600</v>
      </c>
      <c r="F72" s="15">
        <v>1550</v>
      </c>
      <c r="G72" s="31">
        <v>344</v>
      </c>
      <c r="H72" s="52">
        <v>7361</v>
      </c>
      <c r="I72" s="44" t="e">
        <f>#REF!</f>
        <v>#REF!</v>
      </c>
      <c r="J72" s="22" t="e">
        <f>#REF!</f>
        <v>#REF!</v>
      </c>
      <c r="K72" s="58">
        <f t="shared" ref="K72:K134" si="1">ROUND((D72/(E72+G72+H72))*100,1)</f>
        <v>57.5</v>
      </c>
    </row>
    <row r="73" spans="2:11">
      <c r="B73" s="9" t="s">
        <v>31</v>
      </c>
      <c r="C73" s="37">
        <v>21550</v>
      </c>
      <c r="D73" s="25">
        <v>13416</v>
      </c>
      <c r="E73" s="15">
        <v>12938</v>
      </c>
      <c r="F73" s="15">
        <v>1915</v>
      </c>
      <c r="G73" s="31">
        <v>478</v>
      </c>
      <c r="H73" s="52">
        <v>7458</v>
      </c>
      <c r="I73" s="44" t="e">
        <f>#REF!</f>
        <v>#REF!</v>
      </c>
      <c r="J73" s="22" t="e">
        <f>#REF!</f>
        <v>#REF!</v>
      </c>
      <c r="K73" s="58">
        <f t="shared" si="1"/>
        <v>64.3</v>
      </c>
    </row>
    <row r="74" spans="2:11">
      <c r="B74" s="9" t="s">
        <v>32</v>
      </c>
      <c r="C74" s="37">
        <v>8412</v>
      </c>
      <c r="D74" s="25">
        <v>5386</v>
      </c>
      <c r="E74" s="15">
        <v>5237</v>
      </c>
      <c r="F74" s="15">
        <v>1117</v>
      </c>
      <c r="G74" s="31">
        <v>149</v>
      </c>
      <c r="H74" s="52">
        <v>2997</v>
      </c>
      <c r="I74" s="44" t="e">
        <f>#REF!</f>
        <v>#REF!</v>
      </c>
      <c r="J74" s="22" t="e">
        <f>#REF!</f>
        <v>#REF!</v>
      </c>
      <c r="K74" s="58">
        <f t="shared" si="1"/>
        <v>64.2</v>
      </c>
    </row>
    <row r="75" spans="2:11">
      <c r="B75" s="9" t="s">
        <v>119</v>
      </c>
      <c r="C75" s="37">
        <v>12591</v>
      </c>
      <c r="D75" s="25">
        <v>7897</v>
      </c>
      <c r="E75" s="15">
        <v>7654</v>
      </c>
      <c r="F75" s="15">
        <v>935</v>
      </c>
      <c r="G75" s="31">
        <v>243</v>
      </c>
      <c r="H75" s="52">
        <v>4212</v>
      </c>
      <c r="I75" s="44" t="e">
        <f>#REF!</f>
        <v>#REF!</v>
      </c>
      <c r="J75" s="22" t="e">
        <f>#REF!</f>
        <v>#REF!</v>
      </c>
      <c r="K75" s="58">
        <f t="shared" si="1"/>
        <v>65.2</v>
      </c>
    </row>
    <row r="76" spans="2:11">
      <c r="B76" s="9" t="s">
        <v>33</v>
      </c>
      <c r="C76" s="37">
        <v>4201</v>
      </c>
      <c r="D76" s="25">
        <v>2869</v>
      </c>
      <c r="E76" s="15">
        <v>2816</v>
      </c>
      <c r="F76" s="15">
        <v>666</v>
      </c>
      <c r="G76" s="31">
        <v>53</v>
      </c>
      <c r="H76" s="52">
        <v>1331</v>
      </c>
      <c r="I76" s="44" t="e">
        <f>#REF!</f>
        <v>#REF!</v>
      </c>
      <c r="J76" s="22" t="e">
        <f>#REF!</f>
        <v>#REF!</v>
      </c>
      <c r="K76" s="58">
        <f t="shared" si="1"/>
        <v>68.3</v>
      </c>
    </row>
    <row r="77" spans="2:11">
      <c r="B77" s="11" t="s">
        <v>34</v>
      </c>
      <c r="C77" s="60">
        <v>7460</v>
      </c>
      <c r="D77" s="61">
        <v>4650</v>
      </c>
      <c r="E77" s="62">
        <v>4524</v>
      </c>
      <c r="F77" s="62">
        <v>716</v>
      </c>
      <c r="G77" s="63">
        <v>126</v>
      </c>
      <c r="H77" s="64">
        <v>2686</v>
      </c>
      <c r="I77" s="65" t="e">
        <f>#REF!</f>
        <v>#REF!</v>
      </c>
      <c r="J77" s="66" t="e">
        <f>#REF!</f>
        <v>#REF!</v>
      </c>
      <c r="K77" s="67">
        <f t="shared" si="1"/>
        <v>63.4</v>
      </c>
    </row>
    <row r="78" spans="2:11">
      <c r="B78" s="10"/>
      <c r="C78" s="39"/>
      <c r="D78" s="32"/>
      <c r="E78" s="15"/>
      <c r="F78" s="15"/>
      <c r="G78" s="31"/>
      <c r="H78" s="52"/>
      <c r="I78" s="44"/>
      <c r="J78" s="22"/>
      <c r="K78" s="57"/>
    </row>
    <row r="79" spans="2:11" s="18" customFormat="1">
      <c r="B79" s="28" t="s">
        <v>35</v>
      </c>
      <c r="C79" s="40">
        <v>52547</v>
      </c>
      <c r="D79" s="33">
        <v>33655</v>
      </c>
      <c r="E79" s="19">
        <v>32788</v>
      </c>
      <c r="F79" s="19">
        <v>7493</v>
      </c>
      <c r="G79" s="46">
        <v>867</v>
      </c>
      <c r="H79" s="51">
        <v>18750</v>
      </c>
      <c r="I79" s="36" t="e">
        <f>SUM(I81:I93)</f>
        <v>#REF!</v>
      </c>
      <c r="J79" s="21" t="e">
        <f>SUM(J81:J93)</f>
        <v>#REF!</v>
      </c>
      <c r="K79" s="57">
        <f t="shared" si="1"/>
        <v>64.2</v>
      </c>
    </row>
    <row r="80" spans="2:11">
      <c r="B80" s="8"/>
      <c r="C80" s="39"/>
      <c r="D80" s="32"/>
      <c r="E80" s="15"/>
      <c r="F80" s="15"/>
      <c r="G80" s="31"/>
      <c r="H80" s="52"/>
      <c r="I80" s="44"/>
      <c r="J80" s="22"/>
      <c r="K80" s="57"/>
    </row>
    <row r="81" spans="2:11">
      <c r="B81" s="9" t="s">
        <v>36</v>
      </c>
      <c r="C81" s="37">
        <v>11476</v>
      </c>
      <c r="D81" s="25">
        <v>7651</v>
      </c>
      <c r="E81" s="15">
        <v>7481</v>
      </c>
      <c r="F81" s="15">
        <v>1649</v>
      </c>
      <c r="G81" s="31">
        <v>170</v>
      </c>
      <c r="H81" s="52">
        <v>3766</v>
      </c>
      <c r="I81" s="44" t="e">
        <f>#REF!</f>
        <v>#REF!</v>
      </c>
      <c r="J81" s="22" t="e">
        <f>#REF!</f>
        <v>#REF!</v>
      </c>
      <c r="K81" s="58">
        <f t="shared" si="1"/>
        <v>67</v>
      </c>
    </row>
    <row r="82" spans="2:11">
      <c r="B82" s="9" t="s">
        <v>37</v>
      </c>
      <c r="C82" s="37">
        <v>11005</v>
      </c>
      <c r="D82" s="25">
        <v>7229</v>
      </c>
      <c r="E82" s="15">
        <v>7036</v>
      </c>
      <c r="F82" s="15">
        <v>1438</v>
      </c>
      <c r="G82" s="31">
        <v>193</v>
      </c>
      <c r="H82" s="52">
        <v>3730</v>
      </c>
      <c r="I82" s="44" t="e">
        <f>#REF!</f>
        <v>#REF!</v>
      </c>
      <c r="J82" s="22" t="e">
        <f>#REF!</f>
        <v>#REF!</v>
      </c>
      <c r="K82" s="58">
        <f t="shared" si="1"/>
        <v>66</v>
      </c>
    </row>
    <row r="83" spans="2:11">
      <c r="B83" s="9" t="s">
        <v>38</v>
      </c>
      <c r="C83" s="37">
        <v>4480</v>
      </c>
      <c r="D83" s="25">
        <v>2450</v>
      </c>
      <c r="E83" s="15">
        <v>2380</v>
      </c>
      <c r="F83" s="15">
        <v>547</v>
      </c>
      <c r="G83" s="31">
        <v>70</v>
      </c>
      <c r="H83" s="52">
        <v>2019</v>
      </c>
      <c r="I83" s="44" t="e">
        <f>#REF!</f>
        <v>#REF!</v>
      </c>
      <c r="J83" s="22" t="e">
        <f>#REF!</f>
        <v>#REF!</v>
      </c>
      <c r="K83" s="58">
        <f t="shared" si="1"/>
        <v>54.8</v>
      </c>
    </row>
    <row r="84" spans="2:11">
      <c r="B84" s="9" t="s">
        <v>39</v>
      </c>
      <c r="C84" s="37">
        <v>5668</v>
      </c>
      <c r="D84" s="25">
        <v>3643</v>
      </c>
      <c r="E84" s="15">
        <v>3531</v>
      </c>
      <c r="F84" s="15">
        <v>793</v>
      </c>
      <c r="G84" s="31">
        <v>112</v>
      </c>
      <c r="H84" s="52">
        <v>2009</v>
      </c>
      <c r="I84" s="44" t="e">
        <f>#REF!</f>
        <v>#REF!</v>
      </c>
      <c r="J84" s="22" t="e">
        <f>#REF!</f>
        <v>#REF!</v>
      </c>
      <c r="K84" s="58">
        <f t="shared" si="1"/>
        <v>64.5</v>
      </c>
    </row>
    <row r="85" spans="2:11">
      <c r="B85" s="9" t="s">
        <v>40</v>
      </c>
      <c r="C85" s="37">
        <v>417</v>
      </c>
      <c r="D85" s="25">
        <v>217</v>
      </c>
      <c r="E85" s="15">
        <v>213</v>
      </c>
      <c r="F85" s="15">
        <v>37</v>
      </c>
      <c r="G85" s="31">
        <v>4</v>
      </c>
      <c r="H85" s="52">
        <v>200</v>
      </c>
      <c r="I85" s="44" t="e">
        <f>#REF!</f>
        <v>#REF!</v>
      </c>
      <c r="J85" s="22" t="e">
        <f>#REF!</f>
        <v>#REF!</v>
      </c>
      <c r="K85" s="58">
        <f t="shared" si="1"/>
        <v>52</v>
      </c>
    </row>
    <row r="86" spans="2:11">
      <c r="B86" s="9" t="s">
        <v>41</v>
      </c>
      <c r="C86" s="37">
        <v>900</v>
      </c>
      <c r="D86" s="25">
        <v>530</v>
      </c>
      <c r="E86" s="15">
        <v>519</v>
      </c>
      <c r="F86" s="15">
        <v>149</v>
      </c>
      <c r="G86" s="31">
        <v>11</v>
      </c>
      <c r="H86" s="52">
        <v>370</v>
      </c>
      <c r="I86" s="44" t="e">
        <f>#REF!</f>
        <v>#REF!</v>
      </c>
      <c r="J86" s="22" t="e">
        <f>#REF!</f>
        <v>#REF!</v>
      </c>
      <c r="K86" s="58">
        <f t="shared" si="1"/>
        <v>58.9</v>
      </c>
    </row>
    <row r="87" spans="2:11">
      <c r="B87" s="9" t="s">
        <v>42</v>
      </c>
      <c r="C87" s="37">
        <v>3272</v>
      </c>
      <c r="D87" s="25">
        <v>2152</v>
      </c>
      <c r="E87" s="15">
        <v>2088</v>
      </c>
      <c r="F87" s="15">
        <v>495</v>
      </c>
      <c r="G87" s="31">
        <v>64</v>
      </c>
      <c r="H87" s="52">
        <v>1120</v>
      </c>
      <c r="I87" s="44" t="e">
        <f>#REF!</f>
        <v>#REF!</v>
      </c>
      <c r="J87" s="22" t="e">
        <f>#REF!</f>
        <v>#REF!</v>
      </c>
      <c r="K87" s="58">
        <f t="shared" si="1"/>
        <v>65.8</v>
      </c>
    </row>
    <row r="88" spans="2:11">
      <c r="B88" s="9" t="s">
        <v>43</v>
      </c>
      <c r="C88" s="37">
        <v>512</v>
      </c>
      <c r="D88" s="25">
        <v>333</v>
      </c>
      <c r="E88" s="15">
        <v>330</v>
      </c>
      <c r="F88" s="15">
        <v>122</v>
      </c>
      <c r="G88" s="31">
        <v>3</v>
      </c>
      <c r="H88" s="52">
        <v>179</v>
      </c>
      <c r="I88" s="44" t="e">
        <f>#REF!</f>
        <v>#REF!</v>
      </c>
      <c r="J88" s="22" t="e">
        <f>#REF!</f>
        <v>#REF!</v>
      </c>
      <c r="K88" s="58">
        <f t="shared" si="1"/>
        <v>65</v>
      </c>
    </row>
    <row r="89" spans="2:11">
      <c r="B89" s="9" t="s">
        <v>44</v>
      </c>
      <c r="C89" s="37">
        <v>1286</v>
      </c>
      <c r="D89" s="25">
        <v>628</v>
      </c>
      <c r="E89" s="15">
        <v>613</v>
      </c>
      <c r="F89" s="15">
        <v>224</v>
      </c>
      <c r="G89" s="31">
        <v>15</v>
      </c>
      <c r="H89" s="52">
        <v>657</v>
      </c>
      <c r="I89" s="44" t="e">
        <f>#REF!</f>
        <v>#REF!</v>
      </c>
      <c r="J89" s="22" t="e">
        <f>#REF!</f>
        <v>#REF!</v>
      </c>
      <c r="K89" s="58">
        <f t="shared" si="1"/>
        <v>48.9</v>
      </c>
    </row>
    <row r="90" spans="2:11">
      <c r="B90" s="9" t="s">
        <v>45</v>
      </c>
      <c r="C90" s="37">
        <v>1525</v>
      </c>
      <c r="D90" s="25">
        <v>957</v>
      </c>
      <c r="E90" s="15">
        <v>930</v>
      </c>
      <c r="F90" s="15">
        <v>247</v>
      </c>
      <c r="G90" s="31">
        <v>27</v>
      </c>
      <c r="H90" s="52">
        <v>568</v>
      </c>
      <c r="I90" s="44" t="e">
        <f>#REF!</f>
        <v>#REF!</v>
      </c>
      <c r="J90" s="22" t="e">
        <f>#REF!</f>
        <v>#REF!</v>
      </c>
      <c r="K90" s="58">
        <f t="shared" si="1"/>
        <v>62.8</v>
      </c>
    </row>
    <row r="91" spans="2:11">
      <c r="B91" s="9" t="s">
        <v>46</v>
      </c>
      <c r="C91" s="37">
        <v>5426</v>
      </c>
      <c r="D91" s="25">
        <v>3506</v>
      </c>
      <c r="E91" s="15">
        <v>3433</v>
      </c>
      <c r="F91" s="15">
        <v>755</v>
      </c>
      <c r="G91" s="31">
        <v>73</v>
      </c>
      <c r="H91" s="52">
        <v>1917</v>
      </c>
      <c r="I91" s="44" t="e">
        <f>#REF!</f>
        <v>#REF!</v>
      </c>
      <c r="J91" s="22" t="e">
        <f>#REF!</f>
        <v>#REF!</v>
      </c>
      <c r="K91" s="58">
        <f t="shared" si="1"/>
        <v>64.7</v>
      </c>
    </row>
    <row r="92" spans="2:11">
      <c r="B92" s="9" t="s">
        <v>47</v>
      </c>
      <c r="C92" s="37">
        <v>5648</v>
      </c>
      <c r="D92" s="25">
        <v>3859</v>
      </c>
      <c r="E92" s="15">
        <v>3765</v>
      </c>
      <c r="F92" s="15">
        <v>867</v>
      </c>
      <c r="G92" s="31">
        <v>94</v>
      </c>
      <c r="H92" s="52">
        <v>1788</v>
      </c>
      <c r="I92" s="44" t="e">
        <f>#REF!</f>
        <v>#REF!</v>
      </c>
      <c r="J92" s="22" t="e">
        <f>#REF!</f>
        <v>#REF!</v>
      </c>
      <c r="K92" s="58">
        <f t="shared" si="1"/>
        <v>68.3</v>
      </c>
    </row>
    <row r="93" spans="2:11">
      <c r="B93" s="9" t="s">
        <v>48</v>
      </c>
      <c r="C93" s="37">
        <v>932</v>
      </c>
      <c r="D93" s="25">
        <v>500</v>
      </c>
      <c r="E93" s="15">
        <v>469</v>
      </c>
      <c r="F93" s="15">
        <v>170</v>
      </c>
      <c r="G93" s="31">
        <v>31</v>
      </c>
      <c r="H93" s="52">
        <v>427</v>
      </c>
      <c r="I93" s="44" t="e">
        <f>#REF!</f>
        <v>#REF!</v>
      </c>
      <c r="J93" s="22" t="e">
        <f>#REF!</f>
        <v>#REF!</v>
      </c>
      <c r="K93" s="58">
        <f t="shared" si="1"/>
        <v>53.9</v>
      </c>
    </row>
    <row r="94" spans="2:11">
      <c r="B94" s="9"/>
      <c r="C94" s="39"/>
      <c r="D94" s="32"/>
      <c r="E94" s="15"/>
      <c r="F94" s="15"/>
      <c r="G94" s="31"/>
      <c r="H94" s="52"/>
      <c r="I94" s="44"/>
      <c r="J94" s="22"/>
      <c r="K94" s="57"/>
    </row>
    <row r="95" spans="2:11" s="18" customFormat="1">
      <c r="B95" s="28" t="s">
        <v>49</v>
      </c>
      <c r="C95" s="40">
        <v>25466</v>
      </c>
      <c r="D95" s="33">
        <v>14887</v>
      </c>
      <c r="E95" s="19">
        <v>14496</v>
      </c>
      <c r="F95" s="19">
        <v>3200</v>
      </c>
      <c r="G95" s="46">
        <v>391</v>
      </c>
      <c r="H95" s="51">
        <v>10537</v>
      </c>
      <c r="I95" s="36" t="e">
        <f>SUM(I97:I102)</f>
        <v>#REF!</v>
      </c>
      <c r="J95" s="21" t="e">
        <f>SUM(J97:J102)</f>
        <v>#REF!</v>
      </c>
      <c r="K95" s="57">
        <f t="shared" si="1"/>
        <v>58.6</v>
      </c>
    </row>
    <row r="96" spans="2:11">
      <c r="B96" s="8"/>
      <c r="C96" s="39"/>
      <c r="D96" s="32"/>
      <c r="E96" s="15"/>
      <c r="F96" s="15"/>
      <c r="G96" s="31"/>
      <c r="H96" s="52"/>
      <c r="I96" s="44"/>
      <c r="J96" s="22"/>
      <c r="K96" s="57"/>
    </row>
    <row r="97" spans="2:11">
      <c r="B97" s="29" t="s">
        <v>50</v>
      </c>
      <c r="C97" s="37">
        <v>4225</v>
      </c>
      <c r="D97" s="25">
        <v>2385</v>
      </c>
      <c r="E97" s="15">
        <v>2303</v>
      </c>
      <c r="F97" s="15">
        <v>481</v>
      </c>
      <c r="G97" s="31">
        <v>82</v>
      </c>
      <c r="H97" s="52">
        <v>1838</v>
      </c>
      <c r="I97" s="44" t="e">
        <f>#REF!</f>
        <v>#REF!</v>
      </c>
      <c r="J97" s="22" t="e">
        <f>#REF!</f>
        <v>#REF!</v>
      </c>
      <c r="K97" s="58">
        <f t="shared" si="1"/>
        <v>56.5</v>
      </c>
    </row>
    <row r="98" spans="2:11">
      <c r="B98" s="9" t="s">
        <v>51</v>
      </c>
      <c r="C98" s="37">
        <v>3842</v>
      </c>
      <c r="D98" s="25">
        <v>2309</v>
      </c>
      <c r="E98" s="15">
        <v>2266</v>
      </c>
      <c r="F98" s="15">
        <v>554</v>
      </c>
      <c r="G98" s="31">
        <v>43</v>
      </c>
      <c r="H98" s="52">
        <v>1531</v>
      </c>
      <c r="I98" s="44" t="e">
        <f>#REF!</f>
        <v>#REF!</v>
      </c>
      <c r="J98" s="22" t="e">
        <f>#REF!</f>
        <v>#REF!</v>
      </c>
      <c r="K98" s="58">
        <f t="shared" si="1"/>
        <v>60.1</v>
      </c>
    </row>
    <row r="99" spans="2:11">
      <c r="B99" s="9" t="s">
        <v>52</v>
      </c>
      <c r="C99" s="37">
        <v>2599</v>
      </c>
      <c r="D99" s="25">
        <v>1520</v>
      </c>
      <c r="E99" s="15">
        <v>1482</v>
      </c>
      <c r="F99" s="15">
        <v>337</v>
      </c>
      <c r="G99" s="31">
        <v>38</v>
      </c>
      <c r="H99" s="52">
        <v>1075</v>
      </c>
      <c r="I99" s="44" t="e">
        <f>#REF!</f>
        <v>#REF!</v>
      </c>
      <c r="J99" s="22" t="e">
        <f>#REF!</f>
        <v>#REF!</v>
      </c>
      <c r="K99" s="58">
        <f t="shared" si="1"/>
        <v>58.6</v>
      </c>
    </row>
    <row r="100" spans="2:11">
      <c r="B100" s="9" t="s">
        <v>53</v>
      </c>
      <c r="C100" s="37">
        <v>782</v>
      </c>
      <c r="D100" s="25">
        <v>450</v>
      </c>
      <c r="E100" s="15">
        <v>440</v>
      </c>
      <c r="F100" s="15">
        <v>88</v>
      </c>
      <c r="G100" s="31">
        <v>10</v>
      </c>
      <c r="H100" s="52">
        <v>332</v>
      </c>
      <c r="I100" s="44" t="e">
        <f>#REF!</f>
        <v>#REF!</v>
      </c>
      <c r="J100" s="22" t="e">
        <f>#REF!</f>
        <v>#REF!</v>
      </c>
      <c r="K100" s="58">
        <f t="shared" si="1"/>
        <v>57.5</v>
      </c>
    </row>
    <row r="101" spans="2:11">
      <c r="B101" s="9" t="s">
        <v>54</v>
      </c>
      <c r="C101" s="37">
        <v>3439</v>
      </c>
      <c r="D101" s="25">
        <v>1935</v>
      </c>
      <c r="E101" s="15">
        <v>1898</v>
      </c>
      <c r="F101" s="15">
        <v>390</v>
      </c>
      <c r="G101" s="31">
        <v>37</v>
      </c>
      <c r="H101" s="52">
        <v>1501</v>
      </c>
      <c r="I101" s="44" t="e">
        <f>#REF!</f>
        <v>#REF!</v>
      </c>
      <c r="J101" s="22" t="e">
        <f>#REF!</f>
        <v>#REF!</v>
      </c>
      <c r="K101" s="58">
        <f t="shared" si="1"/>
        <v>56.3</v>
      </c>
    </row>
    <row r="102" spans="2:11">
      <c r="B102" s="9" t="s">
        <v>115</v>
      </c>
      <c r="C102" s="37">
        <v>10579</v>
      </c>
      <c r="D102" s="25">
        <v>6288</v>
      </c>
      <c r="E102" s="15">
        <v>6107</v>
      </c>
      <c r="F102" s="15">
        <v>1350</v>
      </c>
      <c r="G102" s="31">
        <v>181</v>
      </c>
      <c r="H102" s="52">
        <v>4260</v>
      </c>
      <c r="I102" s="44" t="e">
        <f>#REF!</f>
        <v>#REF!</v>
      </c>
      <c r="J102" s="22" t="e">
        <f>#REF!</f>
        <v>#REF!</v>
      </c>
      <c r="K102" s="58">
        <f t="shared" si="1"/>
        <v>59.6</v>
      </c>
    </row>
    <row r="103" spans="2:11">
      <c r="B103" s="9"/>
      <c r="C103" s="39"/>
      <c r="D103" s="32"/>
      <c r="E103" s="15"/>
      <c r="F103" s="15"/>
      <c r="G103" s="31"/>
      <c r="H103" s="52"/>
      <c r="I103" s="44"/>
      <c r="J103" s="22"/>
      <c r="K103" s="57"/>
    </row>
    <row r="104" spans="2:11" s="18" customFormat="1">
      <c r="B104" s="28" t="s">
        <v>55</v>
      </c>
      <c r="C104" s="40">
        <v>19593</v>
      </c>
      <c r="D104" s="33">
        <v>12376</v>
      </c>
      <c r="E104" s="19">
        <v>11971</v>
      </c>
      <c r="F104" s="19">
        <v>2643</v>
      </c>
      <c r="G104" s="46">
        <v>405</v>
      </c>
      <c r="H104" s="51">
        <v>7093</v>
      </c>
      <c r="I104" s="36" t="e">
        <f>SUM(I106:I110)</f>
        <v>#REF!</v>
      </c>
      <c r="J104" s="21" t="e">
        <f>SUM(J106:J110)</f>
        <v>#REF!</v>
      </c>
      <c r="K104" s="57">
        <f t="shared" si="1"/>
        <v>63.6</v>
      </c>
    </row>
    <row r="105" spans="2:11">
      <c r="B105" s="8"/>
      <c r="C105" s="39"/>
      <c r="D105" s="32"/>
      <c r="E105" s="15"/>
      <c r="F105" s="15"/>
      <c r="G105" s="31"/>
      <c r="H105" s="52"/>
      <c r="I105" s="44"/>
      <c r="J105" s="22"/>
      <c r="K105" s="57"/>
    </row>
    <row r="106" spans="2:11">
      <c r="B106" s="9" t="s">
        <v>56</v>
      </c>
      <c r="C106" s="37">
        <v>2540</v>
      </c>
      <c r="D106" s="25">
        <v>1431</v>
      </c>
      <c r="E106" s="15">
        <v>1401</v>
      </c>
      <c r="F106" s="15">
        <v>389</v>
      </c>
      <c r="G106" s="31">
        <v>30</v>
      </c>
      <c r="H106" s="52">
        <v>1109</v>
      </c>
      <c r="I106" s="44" t="e">
        <f>#REF!</f>
        <v>#REF!</v>
      </c>
      <c r="J106" s="22" t="e">
        <f>#REF!</f>
        <v>#REF!</v>
      </c>
      <c r="K106" s="58">
        <f t="shared" si="1"/>
        <v>56.3</v>
      </c>
    </row>
    <row r="107" spans="2:11">
      <c r="B107" s="9" t="s">
        <v>57</v>
      </c>
      <c r="C107" s="37">
        <v>1653</v>
      </c>
      <c r="D107" s="25">
        <v>925</v>
      </c>
      <c r="E107" s="15">
        <v>902</v>
      </c>
      <c r="F107" s="15">
        <v>191</v>
      </c>
      <c r="G107" s="31">
        <v>23</v>
      </c>
      <c r="H107" s="52">
        <v>728</v>
      </c>
      <c r="I107" s="44" t="e">
        <f>#REF!</f>
        <v>#REF!</v>
      </c>
      <c r="J107" s="22" t="e">
        <f>#REF!</f>
        <v>#REF!</v>
      </c>
      <c r="K107" s="58">
        <f t="shared" si="1"/>
        <v>56</v>
      </c>
    </row>
    <row r="108" spans="2:11">
      <c r="B108" s="9" t="s">
        <v>58</v>
      </c>
      <c r="C108" s="37">
        <v>7122</v>
      </c>
      <c r="D108" s="25">
        <v>4838</v>
      </c>
      <c r="E108" s="15">
        <v>4700</v>
      </c>
      <c r="F108" s="15">
        <v>905</v>
      </c>
      <c r="G108" s="31">
        <v>138</v>
      </c>
      <c r="H108" s="52">
        <v>2197</v>
      </c>
      <c r="I108" s="44" t="e">
        <f>#REF!</f>
        <v>#REF!</v>
      </c>
      <c r="J108" s="22" t="e">
        <f>#REF!</f>
        <v>#REF!</v>
      </c>
      <c r="K108" s="58">
        <f t="shared" si="1"/>
        <v>68.8</v>
      </c>
    </row>
    <row r="109" spans="2:11">
      <c r="B109" s="9" t="s">
        <v>59</v>
      </c>
      <c r="C109" s="37">
        <v>3954</v>
      </c>
      <c r="D109" s="25">
        <v>2600</v>
      </c>
      <c r="E109" s="15">
        <v>2536</v>
      </c>
      <c r="F109" s="15">
        <v>487</v>
      </c>
      <c r="G109" s="31">
        <v>64</v>
      </c>
      <c r="H109" s="52">
        <v>1322</v>
      </c>
      <c r="I109" s="44" t="e">
        <f>#REF!</f>
        <v>#REF!</v>
      </c>
      <c r="J109" s="22" t="e">
        <f>#REF!</f>
        <v>#REF!</v>
      </c>
      <c r="K109" s="58">
        <f t="shared" si="1"/>
        <v>66.3</v>
      </c>
    </row>
    <row r="110" spans="2:11">
      <c r="B110" s="9" t="s">
        <v>116</v>
      </c>
      <c r="C110" s="37">
        <v>4324</v>
      </c>
      <c r="D110" s="25">
        <v>2582</v>
      </c>
      <c r="E110" s="15">
        <v>2432</v>
      </c>
      <c r="F110" s="15">
        <v>671</v>
      </c>
      <c r="G110" s="31">
        <v>150</v>
      </c>
      <c r="H110" s="52">
        <v>1737</v>
      </c>
      <c r="I110" s="44" t="e">
        <f>#REF!</f>
        <v>#REF!</v>
      </c>
      <c r="J110" s="22" t="e">
        <f>#REF!</f>
        <v>#REF!</v>
      </c>
      <c r="K110" s="58">
        <f t="shared" si="1"/>
        <v>59.8</v>
      </c>
    </row>
    <row r="111" spans="2:11">
      <c r="B111" s="9"/>
      <c r="C111" s="39"/>
      <c r="D111" s="32"/>
      <c r="E111" s="15"/>
      <c r="F111" s="15"/>
      <c r="G111" s="31"/>
      <c r="H111" s="52"/>
      <c r="I111" s="44"/>
      <c r="J111" s="22"/>
      <c r="K111" s="57"/>
    </row>
    <row r="112" spans="2:11" s="18" customFormat="1">
      <c r="B112" s="28" t="s">
        <v>60</v>
      </c>
      <c r="C112" s="40">
        <v>27982</v>
      </c>
      <c r="D112" s="33">
        <v>17049</v>
      </c>
      <c r="E112" s="19">
        <v>16486</v>
      </c>
      <c r="F112" s="19">
        <v>3255</v>
      </c>
      <c r="G112" s="46">
        <v>563</v>
      </c>
      <c r="H112" s="51">
        <v>10597</v>
      </c>
      <c r="I112" s="36">
        <v>12</v>
      </c>
      <c r="J112" s="21" t="e">
        <f>SUM(J114:J117)</f>
        <v>#REF!</v>
      </c>
      <c r="K112" s="57">
        <f t="shared" si="1"/>
        <v>61.7</v>
      </c>
    </row>
    <row r="113" spans="2:11">
      <c r="B113" s="8"/>
      <c r="C113" s="39"/>
      <c r="D113" s="32"/>
      <c r="E113" s="15"/>
      <c r="F113" s="15"/>
      <c r="G113" s="31"/>
      <c r="H113" s="52"/>
      <c r="I113" s="44"/>
      <c r="J113" s="22"/>
      <c r="K113" s="57"/>
    </row>
    <row r="114" spans="2:11">
      <c r="B114" s="9" t="s">
        <v>61</v>
      </c>
      <c r="C114" s="37">
        <v>8816</v>
      </c>
      <c r="D114" s="25">
        <v>4994</v>
      </c>
      <c r="E114" s="15">
        <v>4813</v>
      </c>
      <c r="F114" s="15">
        <v>965</v>
      </c>
      <c r="G114" s="31">
        <v>181</v>
      </c>
      <c r="H114" s="52">
        <v>3726</v>
      </c>
      <c r="I114" s="44">
        <v>4</v>
      </c>
      <c r="J114" s="22" t="e">
        <f>#REF!</f>
        <v>#REF!</v>
      </c>
      <c r="K114" s="58">
        <f t="shared" si="1"/>
        <v>57.3</v>
      </c>
    </row>
    <row r="115" spans="2:11">
      <c r="B115" s="9" t="s">
        <v>62</v>
      </c>
      <c r="C115" s="37">
        <v>8706</v>
      </c>
      <c r="D115" s="25">
        <v>5356</v>
      </c>
      <c r="E115" s="15">
        <v>5186</v>
      </c>
      <c r="F115" s="15">
        <v>928</v>
      </c>
      <c r="G115" s="31">
        <v>170</v>
      </c>
      <c r="H115" s="52">
        <v>3332</v>
      </c>
      <c r="I115" s="44"/>
      <c r="J115" s="22" t="e">
        <f>#REF!</f>
        <v>#REF!</v>
      </c>
      <c r="K115" s="58">
        <f t="shared" si="1"/>
        <v>61.6</v>
      </c>
    </row>
    <row r="116" spans="2:11">
      <c r="B116" s="9" t="s">
        <v>63</v>
      </c>
      <c r="C116" s="37">
        <v>7858</v>
      </c>
      <c r="D116" s="25">
        <v>5059</v>
      </c>
      <c r="E116" s="15">
        <v>4885</v>
      </c>
      <c r="F116" s="15">
        <v>969</v>
      </c>
      <c r="G116" s="31">
        <v>174</v>
      </c>
      <c r="H116" s="52">
        <v>2581</v>
      </c>
      <c r="I116" s="44">
        <v>8</v>
      </c>
      <c r="J116" s="22" t="e">
        <f>#REF!</f>
        <v>#REF!</v>
      </c>
      <c r="K116" s="58">
        <f t="shared" si="1"/>
        <v>66.2</v>
      </c>
    </row>
    <row r="117" spans="2:11">
      <c r="B117" s="9" t="s">
        <v>64</v>
      </c>
      <c r="C117" s="37">
        <v>2602</v>
      </c>
      <c r="D117" s="25">
        <v>1640</v>
      </c>
      <c r="E117" s="15">
        <v>1602</v>
      </c>
      <c r="F117" s="15">
        <v>393</v>
      </c>
      <c r="G117" s="31">
        <v>38</v>
      </c>
      <c r="H117" s="52">
        <v>958</v>
      </c>
      <c r="I117" s="44"/>
      <c r="J117" s="22" t="e">
        <f>#REF!</f>
        <v>#REF!</v>
      </c>
      <c r="K117" s="58">
        <f t="shared" si="1"/>
        <v>63.1</v>
      </c>
    </row>
    <row r="118" spans="2:11">
      <c r="B118" s="9"/>
      <c r="C118" s="39"/>
      <c r="D118" s="32"/>
      <c r="E118" s="15"/>
      <c r="F118" s="15"/>
      <c r="G118" s="31"/>
      <c r="H118" s="52"/>
      <c r="I118" s="44"/>
      <c r="J118" s="22"/>
      <c r="K118" s="57"/>
    </row>
    <row r="119" spans="2:11" s="18" customFormat="1">
      <c r="B119" s="28" t="s">
        <v>65</v>
      </c>
      <c r="C119" s="40">
        <v>13038</v>
      </c>
      <c r="D119" s="33">
        <v>7799</v>
      </c>
      <c r="E119" s="19">
        <v>7516</v>
      </c>
      <c r="F119" s="19">
        <v>1328</v>
      </c>
      <c r="G119" s="46">
        <v>283</v>
      </c>
      <c r="H119" s="51">
        <v>5194</v>
      </c>
      <c r="I119" s="36" t="e">
        <f>SUM(I121)</f>
        <v>#REF!</v>
      </c>
      <c r="J119" s="21" t="e">
        <f>SUM(J121)</f>
        <v>#REF!</v>
      </c>
      <c r="K119" s="57">
        <f t="shared" si="1"/>
        <v>60</v>
      </c>
    </row>
    <row r="120" spans="2:11">
      <c r="B120" s="8"/>
      <c r="C120" s="39"/>
      <c r="D120" s="32"/>
      <c r="E120" s="15"/>
      <c r="F120" s="15"/>
      <c r="G120" s="31"/>
      <c r="H120" s="52"/>
      <c r="I120" s="44"/>
      <c r="J120" s="22"/>
      <c r="K120" s="57"/>
    </row>
    <row r="121" spans="2:11">
      <c r="B121" s="9" t="s">
        <v>117</v>
      </c>
      <c r="C121" s="37">
        <v>13038</v>
      </c>
      <c r="D121" s="25">
        <v>7799</v>
      </c>
      <c r="E121" s="15">
        <v>7516</v>
      </c>
      <c r="F121" s="15">
        <v>1328</v>
      </c>
      <c r="G121" s="31">
        <v>283</v>
      </c>
      <c r="H121" s="52">
        <v>5194</v>
      </c>
      <c r="I121" s="44" t="e">
        <f>#REF!</f>
        <v>#REF!</v>
      </c>
      <c r="J121" s="22" t="e">
        <f>#REF!</f>
        <v>#REF!</v>
      </c>
      <c r="K121" s="58">
        <f t="shared" si="1"/>
        <v>60</v>
      </c>
    </row>
    <row r="122" spans="2:11">
      <c r="B122" s="9"/>
      <c r="C122" s="39"/>
      <c r="D122" s="32"/>
      <c r="E122" s="15"/>
      <c r="F122" s="15"/>
      <c r="G122" s="31"/>
      <c r="H122" s="52"/>
      <c r="I122" s="44"/>
      <c r="J122" s="22"/>
      <c r="K122" s="57"/>
    </row>
    <row r="123" spans="2:11" s="18" customFormat="1">
      <c r="B123" s="28" t="s">
        <v>66</v>
      </c>
      <c r="C123" s="40">
        <v>15436</v>
      </c>
      <c r="D123" s="33">
        <v>10309</v>
      </c>
      <c r="E123" s="19">
        <v>10037</v>
      </c>
      <c r="F123" s="19">
        <v>2351</v>
      </c>
      <c r="G123" s="46">
        <v>272</v>
      </c>
      <c r="H123" s="51">
        <v>5117</v>
      </c>
      <c r="I123" s="36" t="e">
        <f>SUM(I125:I126)</f>
        <v>#REF!</v>
      </c>
      <c r="J123" s="21" t="e">
        <f>SUM(J125:J126)</f>
        <v>#REF!</v>
      </c>
      <c r="K123" s="57">
        <f t="shared" si="1"/>
        <v>66.8</v>
      </c>
    </row>
    <row r="124" spans="2:11">
      <c r="B124" s="8"/>
      <c r="C124" s="39"/>
      <c r="D124" s="32"/>
      <c r="E124" s="15"/>
      <c r="F124" s="15"/>
      <c r="G124" s="31"/>
      <c r="H124" s="52"/>
      <c r="I124" s="44"/>
      <c r="J124" s="22"/>
      <c r="K124" s="57"/>
    </row>
    <row r="125" spans="2:11" s="34" customFormat="1">
      <c r="B125" s="9" t="s">
        <v>67</v>
      </c>
      <c r="C125" s="37">
        <v>9275</v>
      </c>
      <c r="D125" s="25">
        <v>6174</v>
      </c>
      <c r="E125" s="15">
        <v>6012</v>
      </c>
      <c r="F125" s="15">
        <v>1445</v>
      </c>
      <c r="G125" s="31">
        <v>162</v>
      </c>
      <c r="H125" s="52">
        <v>3093</v>
      </c>
      <c r="I125" s="44" t="e">
        <f>#REF!</f>
        <v>#REF!</v>
      </c>
      <c r="J125" s="22" t="e">
        <f>#REF!</f>
        <v>#REF!</v>
      </c>
      <c r="K125" s="58">
        <f t="shared" si="1"/>
        <v>66.599999999999994</v>
      </c>
    </row>
    <row r="126" spans="2:11">
      <c r="B126" s="9" t="s">
        <v>68</v>
      </c>
      <c r="C126" s="37">
        <v>6161</v>
      </c>
      <c r="D126" s="25">
        <v>4135</v>
      </c>
      <c r="E126" s="15">
        <v>4025</v>
      </c>
      <c r="F126" s="15">
        <v>906</v>
      </c>
      <c r="G126" s="31">
        <v>110</v>
      </c>
      <c r="H126" s="52">
        <v>2024</v>
      </c>
      <c r="I126" s="44" t="e">
        <f>#REF!</f>
        <v>#REF!</v>
      </c>
      <c r="J126" s="22" t="e">
        <f>#REF!</f>
        <v>#REF!</v>
      </c>
      <c r="K126" s="58">
        <f t="shared" si="1"/>
        <v>67.099999999999994</v>
      </c>
    </row>
    <row r="127" spans="2:11">
      <c r="B127" s="9"/>
      <c r="C127" s="39"/>
      <c r="D127" s="32"/>
      <c r="E127" s="15"/>
      <c r="F127" s="15"/>
      <c r="G127" s="31"/>
      <c r="H127" s="52"/>
      <c r="I127" s="44"/>
      <c r="J127" s="22"/>
      <c r="K127" s="57"/>
    </row>
    <row r="128" spans="2:11" s="18" customFormat="1">
      <c r="B128" s="28" t="s">
        <v>69</v>
      </c>
      <c r="C128" s="40">
        <v>18389</v>
      </c>
      <c r="D128" s="33">
        <v>11963</v>
      </c>
      <c r="E128" s="19">
        <v>11639</v>
      </c>
      <c r="F128" s="19">
        <v>2967</v>
      </c>
      <c r="G128" s="46">
        <v>324</v>
      </c>
      <c r="H128" s="51">
        <v>6374</v>
      </c>
      <c r="I128" s="36" t="e">
        <f>SUM(I130:I132)</f>
        <v>#REF!</v>
      </c>
      <c r="J128" s="21" t="e">
        <f>SUM(J130:J132)</f>
        <v>#REF!</v>
      </c>
      <c r="K128" s="57">
        <f t="shared" si="1"/>
        <v>65.2</v>
      </c>
    </row>
    <row r="129" spans="2:11">
      <c r="B129" s="8"/>
      <c r="C129" s="39"/>
      <c r="D129" s="32"/>
      <c r="E129" s="15"/>
      <c r="F129" s="15"/>
      <c r="G129" s="31"/>
      <c r="H129" s="52"/>
      <c r="I129" s="44"/>
      <c r="J129" s="22"/>
      <c r="K129" s="57"/>
    </row>
    <row r="130" spans="2:11">
      <c r="B130" s="9" t="s">
        <v>70</v>
      </c>
      <c r="C130" s="37">
        <v>11190</v>
      </c>
      <c r="D130" s="25">
        <v>7323</v>
      </c>
      <c r="E130" s="15">
        <v>7097</v>
      </c>
      <c r="F130" s="15">
        <v>1880</v>
      </c>
      <c r="G130" s="31">
        <v>226</v>
      </c>
      <c r="H130" s="52">
        <v>3839</v>
      </c>
      <c r="I130" s="44" t="e">
        <f>#REF!</f>
        <v>#REF!</v>
      </c>
      <c r="J130" s="22" t="e">
        <f>#REF!</f>
        <v>#REF!</v>
      </c>
      <c r="K130" s="58">
        <f t="shared" si="1"/>
        <v>65.599999999999994</v>
      </c>
    </row>
    <row r="131" spans="2:11">
      <c r="B131" s="9" t="s">
        <v>71</v>
      </c>
      <c r="C131" s="37">
        <v>4087</v>
      </c>
      <c r="D131" s="25">
        <v>2661</v>
      </c>
      <c r="E131" s="15">
        <v>2595</v>
      </c>
      <c r="F131" s="15">
        <v>639</v>
      </c>
      <c r="G131" s="31">
        <v>66</v>
      </c>
      <c r="H131" s="52">
        <v>1421</v>
      </c>
      <c r="I131" s="44" t="e">
        <f>#REF!</f>
        <v>#REF!</v>
      </c>
      <c r="J131" s="22" t="e">
        <f>#REF!</f>
        <v>#REF!</v>
      </c>
      <c r="K131" s="58">
        <f t="shared" si="1"/>
        <v>65.2</v>
      </c>
    </row>
    <row r="132" spans="2:11">
      <c r="B132" s="29" t="s">
        <v>72</v>
      </c>
      <c r="C132" s="37">
        <v>3112</v>
      </c>
      <c r="D132" s="25">
        <v>1979</v>
      </c>
      <c r="E132" s="15">
        <v>1947</v>
      </c>
      <c r="F132" s="15">
        <v>448</v>
      </c>
      <c r="G132" s="31">
        <v>32</v>
      </c>
      <c r="H132" s="52">
        <v>1114</v>
      </c>
      <c r="I132" s="44" t="e">
        <f>#REF!</f>
        <v>#REF!</v>
      </c>
      <c r="J132" s="22" t="e">
        <f>#REF!</f>
        <v>#REF!</v>
      </c>
      <c r="K132" s="58">
        <f t="shared" si="1"/>
        <v>64</v>
      </c>
    </row>
    <row r="133" spans="2:11">
      <c r="B133" s="9"/>
      <c r="C133" s="39"/>
      <c r="D133" s="32"/>
      <c r="E133" s="15"/>
      <c r="F133" s="15"/>
      <c r="G133" s="31"/>
      <c r="H133" s="52"/>
      <c r="I133" s="44"/>
      <c r="J133" s="22"/>
      <c r="K133" s="57"/>
    </row>
    <row r="134" spans="2:11" s="18" customFormat="1">
      <c r="B134" s="28" t="s">
        <v>73</v>
      </c>
      <c r="C134" s="40">
        <v>19939</v>
      </c>
      <c r="D134" s="33">
        <v>12557</v>
      </c>
      <c r="E134" s="19">
        <v>12220</v>
      </c>
      <c r="F134" s="19">
        <v>3231</v>
      </c>
      <c r="G134" s="46">
        <v>337</v>
      </c>
      <c r="H134" s="51">
        <v>7359</v>
      </c>
      <c r="I134" s="36" t="e">
        <f>SUM(I136:I138)</f>
        <v>#REF!</v>
      </c>
      <c r="J134" s="21" t="e">
        <f>SUM(J136:J138)</f>
        <v>#REF!</v>
      </c>
      <c r="K134" s="57">
        <f t="shared" si="1"/>
        <v>63</v>
      </c>
    </row>
    <row r="135" spans="2:11">
      <c r="B135" s="8"/>
      <c r="C135" s="39"/>
      <c r="D135" s="32"/>
      <c r="E135" s="15"/>
      <c r="F135" s="15"/>
      <c r="G135" s="31"/>
      <c r="H135" s="52"/>
      <c r="I135" s="44"/>
      <c r="J135" s="22"/>
      <c r="K135" s="57"/>
    </row>
    <row r="136" spans="2:11">
      <c r="B136" s="9" t="s">
        <v>74</v>
      </c>
      <c r="C136" s="37">
        <v>7637</v>
      </c>
      <c r="D136" s="25">
        <v>4616</v>
      </c>
      <c r="E136" s="15">
        <v>4484</v>
      </c>
      <c r="F136" s="15">
        <v>1106</v>
      </c>
      <c r="G136" s="31">
        <v>132</v>
      </c>
      <c r="H136" s="52">
        <v>3016</v>
      </c>
      <c r="I136" s="44" t="e">
        <f>#REF!</f>
        <v>#REF!</v>
      </c>
      <c r="J136" s="22" t="e">
        <f>#REF!</f>
        <v>#REF!</v>
      </c>
      <c r="K136" s="58">
        <f t="shared" ref="K136:K142" si="2">ROUND((D136/(E136+G136+H136))*100,1)</f>
        <v>60.5</v>
      </c>
    </row>
    <row r="137" spans="2:11">
      <c r="B137" s="9" t="s">
        <v>75</v>
      </c>
      <c r="C137" s="37">
        <v>2405</v>
      </c>
      <c r="D137" s="25">
        <v>1366</v>
      </c>
      <c r="E137" s="15">
        <v>1324</v>
      </c>
      <c r="F137" s="15">
        <v>413</v>
      </c>
      <c r="G137" s="31">
        <v>42</v>
      </c>
      <c r="H137" s="52">
        <v>1032</v>
      </c>
      <c r="I137" s="44" t="e">
        <f>#REF!</f>
        <v>#REF!</v>
      </c>
      <c r="J137" s="22" t="e">
        <f>#REF!</f>
        <v>#REF!</v>
      </c>
      <c r="K137" s="58">
        <f t="shared" si="2"/>
        <v>57</v>
      </c>
    </row>
    <row r="138" spans="2:11">
      <c r="B138" s="9" t="s">
        <v>118</v>
      </c>
      <c r="C138" s="37">
        <v>9897</v>
      </c>
      <c r="D138" s="25">
        <v>6575</v>
      </c>
      <c r="E138" s="15">
        <v>6412</v>
      </c>
      <c r="F138" s="15">
        <v>1712</v>
      </c>
      <c r="G138" s="31">
        <v>163</v>
      </c>
      <c r="H138" s="52">
        <v>3311</v>
      </c>
      <c r="I138" s="44" t="e">
        <f>#REF!</f>
        <v>#REF!</v>
      </c>
      <c r="J138" s="22" t="e">
        <f>#REF!</f>
        <v>#REF!</v>
      </c>
      <c r="K138" s="58">
        <f t="shared" si="2"/>
        <v>66.5</v>
      </c>
    </row>
    <row r="139" spans="2:11">
      <c r="B139" s="9"/>
      <c r="C139" s="39"/>
      <c r="D139" s="32"/>
      <c r="E139" s="15"/>
      <c r="F139" s="15"/>
      <c r="G139" s="31"/>
      <c r="H139" s="52"/>
      <c r="I139" s="44"/>
      <c r="J139" s="22"/>
      <c r="K139" s="57"/>
    </row>
    <row r="140" spans="2:11" s="18" customFormat="1">
      <c r="B140" s="28" t="s">
        <v>76</v>
      </c>
      <c r="C140" s="40">
        <v>1799</v>
      </c>
      <c r="D140" s="33">
        <v>1038</v>
      </c>
      <c r="E140" s="19">
        <v>1020</v>
      </c>
      <c r="F140" s="19">
        <v>357</v>
      </c>
      <c r="G140" s="46">
        <v>18</v>
      </c>
      <c r="H140" s="51">
        <v>761</v>
      </c>
      <c r="I140" s="36"/>
      <c r="J140" s="21" t="e">
        <f>SUM(J142)</f>
        <v>#REF!</v>
      </c>
      <c r="K140" s="57">
        <f t="shared" si="2"/>
        <v>57.7</v>
      </c>
    </row>
    <row r="141" spans="2:11">
      <c r="B141" s="8"/>
      <c r="C141" s="39"/>
      <c r="D141" s="32"/>
      <c r="E141" s="15"/>
      <c r="F141" s="15"/>
      <c r="G141" s="31"/>
      <c r="H141" s="52"/>
      <c r="I141" s="44"/>
      <c r="J141" s="22"/>
      <c r="K141" s="57"/>
    </row>
    <row r="142" spans="2:11">
      <c r="B142" s="9" t="s">
        <v>77</v>
      </c>
      <c r="C142" s="37">
        <v>1799</v>
      </c>
      <c r="D142" s="25">
        <v>1038</v>
      </c>
      <c r="E142" s="15">
        <v>1020</v>
      </c>
      <c r="F142" s="15">
        <v>357</v>
      </c>
      <c r="G142" s="31">
        <v>18</v>
      </c>
      <c r="H142" s="52">
        <v>761</v>
      </c>
      <c r="I142" s="44"/>
      <c r="J142" s="22" t="e">
        <f>#REF!</f>
        <v>#REF!</v>
      </c>
      <c r="K142" s="58">
        <f t="shared" si="2"/>
        <v>57.7</v>
      </c>
    </row>
    <row r="143" spans="2:11" ht="15" customHeight="1">
      <c r="B143" s="11"/>
      <c r="C143" s="41"/>
      <c r="D143" s="47"/>
      <c r="E143" s="16"/>
      <c r="F143" s="16"/>
      <c r="G143" s="48"/>
      <c r="H143" s="54"/>
      <c r="I143" s="45"/>
      <c r="J143" s="26"/>
      <c r="K143" s="27"/>
    </row>
    <row r="144" spans="2:11" ht="15" customHeight="1">
      <c r="B144" s="68" t="s">
        <v>110</v>
      </c>
      <c r="C144" s="69"/>
      <c r="D144" s="69"/>
      <c r="E144" s="69"/>
      <c r="F144" s="69"/>
      <c r="G144" s="55"/>
      <c r="H144" s="55"/>
      <c r="I144" s="55"/>
      <c r="J144" s="55"/>
      <c r="K144" s="3"/>
    </row>
  </sheetData>
  <sheetProtection selectLockedCells="1" selectUnlockedCells="1"/>
  <mergeCells count="10">
    <mergeCell ref="B144:F144"/>
    <mergeCell ref="B2:K2"/>
    <mergeCell ref="C3:C4"/>
    <mergeCell ref="B3:B5"/>
    <mergeCell ref="H3:H4"/>
    <mergeCell ref="D3:G3"/>
    <mergeCell ref="G4:G5"/>
    <mergeCell ref="D4:D5"/>
    <mergeCell ref="E4:F4"/>
    <mergeCell ref="K3:K4"/>
  </mergeCells>
  <phoneticPr fontId="2"/>
  <pageMargins left="0.79" right="0.31496062992125984" top="0.78" bottom="0.38" header="0.35433070866141736" footer="0.25"/>
  <pageSetup paperSize="9" scale="72" orientation="portrait" r:id="rId1"/>
  <headerFooter alignWithMargins="0"/>
  <rowBreaks count="1" manualBreakCount="1">
    <brk id="77" max="11" man="1"/>
  </rowBreaks>
  <ignoredErrors>
    <ignoredError sqref="K9:K28 K30:K142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表１</vt:lpstr>
      <vt:lpstr>表１!Print_Area</vt:lpstr>
      <vt:lpstr>表１!Print_Titles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2019-03-15T06:47:55Z</dcterms:created>
  <dcterms:modified xsi:type="dcterms:W3CDTF">2019-04-26T02:23:28Z</dcterms:modified>
</cp:coreProperties>
</file>