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0090308\Desktop\移動人口\プレス一式\"/>
    </mc:Choice>
  </mc:AlternateContent>
  <bookViews>
    <workbookView xWindow="0" yWindow="0" windowWidth="20490" windowHeight="7920"/>
  </bookViews>
  <sheets>
    <sheet name="hyou3" sheetId="1" r:id="rId1"/>
  </sheets>
  <definedNames>
    <definedName name="_xlnm.Print_Titles" localSheetId="0">hyou3!$5:$8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3" i="1" l="1"/>
  <c r="K151" i="1"/>
  <c r="J151" i="1"/>
  <c r="I151" i="1"/>
  <c r="H151" i="1"/>
  <c r="G151" i="1"/>
  <c r="F151" i="1"/>
  <c r="E151" i="1" s="1"/>
  <c r="D151" i="1"/>
  <c r="C151" i="1"/>
  <c r="E149" i="1"/>
  <c r="E148" i="1"/>
  <c r="E147" i="1"/>
  <c r="K145" i="1"/>
  <c r="K24" i="1" s="1"/>
  <c r="J145" i="1"/>
  <c r="I145" i="1"/>
  <c r="H145" i="1"/>
  <c r="G145" i="1"/>
  <c r="G24" i="1" s="1"/>
  <c r="F145" i="1"/>
  <c r="E145" i="1" s="1"/>
  <c r="D145" i="1"/>
  <c r="C145" i="1"/>
  <c r="C24" i="1" s="1"/>
  <c r="E143" i="1"/>
  <c r="E142" i="1"/>
  <c r="E141" i="1"/>
  <c r="K139" i="1"/>
  <c r="K25" i="1" s="1"/>
  <c r="J139" i="1"/>
  <c r="I139" i="1"/>
  <c r="H139" i="1"/>
  <c r="H25" i="1" s="1"/>
  <c r="G139" i="1"/>
  <c r="G25" i="1" s="1"/>
  <c r="E25" i="1" s="1"/>
  <c r="F139" i="1"/>
  <c r="E139" i="1" s="1"/>
  <c r="D139" i="1"/>
  <c r="D25" i="1" s="1"/>
  <c r="C139" i="1"/>
  <c r="C25" i="1" s="1"/>
  <c r="E137" i="1"/>
  <c r="E136" i="1"/>
  <c r="K134" i="1"/>
  <c r="J134" i="1"/>
  <c r="I134" i="1"/>
  <c r="H134" i="1"/>
  <c r="G134" i="1"/>
  <c r="F134" i="1"/>
  <c r="E134" i="1" s="1"/>
  <c r="D134" i="1"/>
  <c r="C134" i="1"/>
  <c r="E132" i="1"/>
  <c r="K130" i="1"/>
  <c r="J130" i="1"/>
  <c r="I130" i="1"/>
  <c r="I24" i="1" s="1"/>
  <c r="H130" i="1"/>
  <c r="H24" i="1" s="1"/>
  <c r="G130" i="1"/>
  <c r="F130" i="1"/>
  <c r="D130" i="1"/>
  <c r="D24" i="1" s="1"/>
  <c r="C130" i="1"/>
  <c r="E128" i="1"/>
  <c r="E127" i="1"/>
  <c r="E126" i="1"/>
  <c r="E125" i="1"/>
  <c r="K123" i="1"/>
  <c r="J123" i="1"/>
  <c r="J23" i="1" s="1"/>
  <c r="I123" i="1"/>
  <c r="I23" i="1" s="1"/>
  <c r="H123" i="1"/>
  <c r="G123" i="1"/>
  <c r="F123" i="1"/>
  <c r="F23" i="1" s="1"/>
  <c r="E23" i="1" s="1"/>
  <c r="E123" i="1"/>
  <c r="D123" i="1"/>
  <c r="C123" i="1"/>
  <c r="E121" i="1"/>
  <c r="E120" i="1"/>
  <c r="E119" i="1"/>
  <c r="E118" i="1"/>
  <c r="E117" i="1"/>
  <c r="K115" i="1"/>
  <c r="K22" i="1" s="1"/>
  <c r="J115" i="1"/>
  <c r="I115" i="1"/>
  <c r="H115" i="1"/>
  <c r="G115" i="1"/>
  <c r="G22" i="1" s="1"/>
  <c r="E22" i="1" s="1"/>
  <c r="F115" i="1"/>
  <c r="E115" i="1" s="1"/>
  <c r="D115" i="1"/>
  <c r="C115" i="1"/>
  <c r="C22" i="1" s="1"/>
  <c r="E113" i="1"/>
  <c r="E111" i="1"/>
  <c r="E110" i="1"/>
  <c r="E109" i="1"/>
  <c r="E108" i="1"/>
  <c r="E107" i="1"/>
  <c r="K105" i="1"/>
  <c r="K21" i="1" s="1"/>
  <c r="J105" i="1"/>
  <c r="J21" i="1" s="1"/>
  <c r="I105" i="1"/>
  <c r="H105" i="1"/>
  <c r="G105" i="1"/>
  <c r="G21" i="1" s="1"/>
  <c r="F105" i="1"/>
  <c r="E105" i="1" s="1"/>
  <c r="D105" i="1"/>
  <c r="C105" i="1"/>
  <c r="C21" i="1" s="1"/>
  <c r="E103" i="1"/>
  <c r="E102" i="1"/>
  <c r="E101" i="1"/>
  <c r="E99" i="1"/>
  <c r="E98" i="1"/>
  <c r="E97" i="1"/>
  <c r="E96" i="1"/>
  <c r="E95" i="1"/>
  <c r="E93" i="1"/>
  <c r="E92" i="1"/>
  <c r="E91" i="1"/>
  <c r="E90" i="1"/>
  <c r="E89" i="1"/>
  <c r="K87" i="1"/>
  <c r="J87" i="1"/>
  <c r="I87" i="1"/>
  <c r="I20" i="1" s="1"/>
  <c r="H87" i="1"/>
  <c r="H14" i="1" s="1"/>
  <c r="G87" i="1"/>
  <c r="F87" i="1"/>
  <c r="D87" i="1"/>
  <c r="D20" i="1" s="1"/>
  <c r="C87" i="1"/>
  <c r="E85" i="1"/>
  <c r="E83" i="1"/>
  <c r="E82" i="1"/>
  <c r="E81" i="1"/>
  <c r="E80" i="1"/>
  <c r="E79" i="1"/>
  <c r="K77" i="1"/>
  <c r="J77" i="1"/>
  <c r="I77" i="1"/>
  <c r="H77" i="1"/>
  <c r="G77" i="1"/>
  <c r="F77" i="1"/>
  <c r="E77" i="1" s="1"/>
  <c r="D77" i="1"/>
  <c r="C77" i="1"/>
  <c r="E75" i="1"/>
  <c r="E74" i="1"/>
  <c r="E73" i="1"/>
  <c r="K71" i="1"/>
  <c r="K18" i="1" s="1"/>
  <c r="J71" i="1"/>
  <c r="I71" i="1"/>
  <c r="H71" i="1"/>
  <c r="G71" i="1"/>
  <c r="G18" i="1" s="1"/>
  <c r="E18" i="1" s="1"/>
  <c r="F71" i="1"/>
  <c r="E71" i="1" s="1"/>
  <c r="D71" i="1"/>
  <c r="C71" i="1"/>
  <c r="C18" i="1" s="1"/>
  <c r="E69" i="1"/>
  <c r="E68" i="1"/>
  <c r="K66" i="1"/>
  <c r="K17" i="1" s="1"/>
  <c r="J66" i="1"/>
  <c r="J17" i="1" s="1"/>
  <c r="I66" i="1"/>
  <c r="H66" i="1"/>
  <c r="G66" i="1"/>
  <c r="G17" i="1" s="1"/>
  <c r="F66" i="1"/>
  <c r="E66" i="1" s="1"/>
  <c r="D66" i="1"/>
  <c r="C66" i="1"/>
  <c r="C17" i="1" s="1"/>
  <c r="E64" i="1"/>
  <c r="E63" i="1"/>
  <c r="E62" i="1"/>
  <c r="K60" i="1"/>
  <c r="J60" i="1"/>
  <c r="I60" i="1"/>
  <c r="H60" i="1"/>
  <c r="G60" i="1"/>
  <c r="F60" i="1"/>
  <c r="E60" i="1" s="1"/>
  <c r="D60" i="1"/>
  <c r="C60" i="1"/>
  <c r="E58" i="1"/>
  <c r="E56" i="1"/>
  <c r="E55" i="1"/>
  <c r="E54" i="1"/>
  <c r="E53" i="1"/>
  <c r="E52" i="1"/>
  <c r="K50" i="1"/>
  <c r="J50" i="1"/>
  <c r="J14" i="1" s="1"/>
  <c r="I50" i="1"/>
  <c r="I16" i="1" s="1"/>
  <c r="H50" i="1"/>
  <c r="G50" i="1"/>
  <c r="F50" i="1"/>
  <c r="F14" i="1" s="1"/>
  <c r="E50" i="1"/>
  <c r="D50" i="1"/>
  <c r="C50" i="1"/>
  <c r="E48" i="1"/>
  <c r="E47" i="1"/>
  <c r="E46" i="1"/>
  <c r="E45" i="1"/>
  <c r="E43" i="1"/>
  <c r="E42" i="1"/>
  <c r="E41" i="1"/>
  <c r="E40" i="1"/>
  <c r="E39" i="1"/>
  <c r="E37" i="1"/>
  <c r="E36" i="1"/>
  <c r="E35" i="1"/>
  <c r="E34" i="1"/>
  <c r="E33" i="1"/>
  <c r="E31" i="1"/>
  <c r="E30" i="1"/>
  <c r="E29" i="1"/>
  <c r="E28" i="1"/>
  <c r="E27" i="1"/>
  <c r="J25" i="1"/>
  <c r="I25" i="1"/>
  <c r="F25" i="1"/>
  <c r="J24" i="1"/>
  <c r="F24" i="1"/>
  <c r="E24" i="1" s="1"/>
  <c r="K23" i="1"/>
  <c r="H23" i="1"/>
  <c r="G23" i="1"/>
  <c r="D23" i="1"/>
  <c r="C23" i="1"/>
  <c r="J22" i="1"/>
  <c r="I22" i="1"/>
  <c r="H22" i="1"/>
  <c r="F22" i="1"/>
  <c r="D22" i="1"/>
  <c r="I21" i="1"/>
  <c r="H21" i="1"/>
  <c r="D21" i="1"/>
  <c r="K20" i="1"/>
  <c r="J20" i="1"/>
  <c r="G20" i="1"/>
  <c r="F20" i="1"/>
  <c r="C20" i="1"/>
  <c r="K19" i="1"/>
  <c r="J19" i="1"/>
  <c r="I19" i="1"/>
  <c r="H19" i="1"/>
  <c r="G19" i="1"/>
  <c r="F19" i="1"/>
  <c r="E19" i="1" s="1"/>
  <c r="D19" i="1"/>
  <c r="C19" i="1"/>
  <c r="J18" i="1"/>
  <c r="I18" i="1"/>
  <c r="H18" i="1"/>
  <c r="F18" i="1"/>
  <c r="D18" i="1"/>
  <c r="I17" i="1"/>
  <c r="H17" i="1"/>
  <c r="D17" i="1"/>
  <c r="K16" i="1"/>
  <c r="J16" i="1"/>
  <c r="H16" i="1"/>
  <c r="G16" i="1"/>
  <c r="F16" i="1"/>
  <c r="E16" i="1" s="1"/>
  <c r="D16" i="1"/>
  <c r="C16" i="1"/>
  <c r="K14" i="1"/>
  <c r="G14" i="1"/>
  <c r="C14" i="1"/>
  <c r="K12" i="1"/>
  <c r="J12" i="1"/>
  <c r="I12" i="1"/>
  <c r="H12" i="1"/>
  <c r="E12" i="1" s="1"/>
  <c r="G12" i="1"/>
  <c r="F12" i="1"/>
  <c r="D12" i="1"/>
  <c r="C12" i="1"/>
  <c r="E14" i="1" l="1"/>
  <c r="D14" i="1"/>
  <c r="F17" i="1"/>
  <c r="E17" i="1" s="1"/>
  <c r="E87" i="1"/>
  <c r="E130" i="1"/>
  <c r="I14" i="1"/>
  <c r="H20" i="1"/>
  <c r="E20" i="1" s="1"/>
  <c r="F21" i="1"/>
  <c r="E21" i="1" s="1"/>
</calcChain>
</file>

<file path=xl/sharedStrings.xml><?xml version="1.0" encoding="utf-8"?>
<sst xmlns="http://schemas.openxmlformats.org/spreadsheetml/2006/main" count="119" uniqueCount="118">
  <si>
    <t>（別表３）</t>
    <rPh sb="1" eb="3">
      <t>ベッピョウ</t>
    </rPh>
    <phoneticPr fontId="3"/>
  </si>
  <si>
    <t>長野県の移動人口＜転入＞</t>
    <rPh sb="0" eb="3">
      <t>ナガノケン</t>
    </rPh>
    <rPh sb="4" eb="6">
      <t>イドウ</t>
    </rPh>
    <rPh sb="6" eb="8">
      <t>ジンコウ</t>
    </rPh>
    <rPh sb="9" eb="11">
      <t>テンニュウ</t>
    </rPh>
    <phoneticPr fontId="3"/>
  </si>
  <si>
    <t>　現住地による５年前の常住地別人口－県，市部，郡部，広域市町村圏，市郡町村</t>
    <rPh sb="1" eb="4">
      <t>ゲンジュウチ</t>
    </rPh>
    <rPh sb="8" eb="10">
      <t>ネンマエ</t>
    </rPh>
    <rPh sb="11" eb="13">
      <t>ジョウジュウ</t>
    </rPh>
    <rPh sb="13" eb="14">
      <t>チ</t>
    </rPh>
    <rPh sb="14" eb="15">
      <t>ベツ</t>
    </rPh>
    <rPh sb="15" eb="17">
      <t>ジンコウ</t>
    </rPh>
    <rPh sb="18" eb="19">
      <t>ケン</t>
    </rPh>
    <rPh sb="20" eb="22">
      <t>シブ</t>
    </rPh>
    <rPh sb="23" eb="25">
      <t>グンブ</t>
    </rPh>
    <rPh sb="26" eb="28">
      <t>コウイキ</t>
    </rPh>
    <rPh sb="28" eb="31">
      <t>シチョウソン</t>
    </rPh>
    <rPh sb="31" eb="32">
      <t>ケン</t>
    </rPh>
    <rPh sb="33" eb="34">
      <t>シ</t>
    </rPh>
    <rPh sb="34" eb="35">
      <t>グン</t>
    </rPh>
    <rPh sb="35" eb="37">
      <t>チョウソン</t>
    </rPh>
    <phoneticPr fontId="3"/>
  </si>
  <si>
    <t>（単位：人）</t>
    <rPh sb="1" eb="3">
      <t>タンイ</t>
    </rPh>
    <rPh sb="4" eb="5">
      <t>ニン</t>
    </rPh>
    <phoneticPr fontId="3"/>
  </si>
  <si>
    <t>区　分</t>
    <rPh sb="0" eb="1">
      <t>ク</t>
    </rPh>
    <rPh sb="2" eb="3">
      <t>ブン</t>
    </rPh>
    <phoneticPr fontId="5"/>
  </si>
  <si>
    <t>総　数</t>
    <rPh sb="0" eb="1">
      <t>ソウ</t>
    </rPh>
    <rPh sb="2" eb="3">
      <t>スウ</t>
    </rPh>
    <phoneticPr fontId="3"/>
  </si>
  <si>
    <t>現住所</t>
    <rPh sb="0" eb="3">
      <t>ゲンジュウショ</t>
    </rPh>
    <phoneticPr fontId="3"/>
  </si>
  <si>
    <t>国　内</t>
    <rPh sb="0" eb="1">
      <t>クニ</t>
    </rPh>
    <rPh sb="2" eb="3">
      <t>ウチ</t>
    </rPh>
    <phoneticPr fontId="3"/>
  </si>
  <si>
    <t>国　外</t>
    <rPh sb="0" eb="1">
      <t>クニ</t>
    </rPh>
    <rPh sb="2" eb="3">
      <t>ソト</t>
    </rPh>
    <phoneticPr fontId="3"/>
  </si>
  <si>
    <t>５年前の常住市区町村「不詳」</t>
    <rPh sb="1" eb="3">
      <t>ネンマエ</t>
    </rPh>
    <rPh sb="4" eb="6">
      <t>ジョウジュウ</t>
    </rPh>
    <rPh sb="6" eb="8">
      <t>シク</t>
    </rPh>
    <rPh sb="8" eb="10">
      <t>チョウソン</t>
    </rPh>
    <rPh sb="11" eb="13">
      <t>フショウ</t>
    </rPh>
    <phoneticPr fontId="3"/>
  </si>
  <si>
    <t>移動状況「不詳」</t>
    <rPh sb="0" eb="2">
      <t>イドウ</t>
    </rPh>
    <rPh sb="2" eb="4">
      <t>ジョウキョウ</t>
    </rPh>
    <rPh sb="5" eb="7">
      <t>フショウ</t>
    </rPh>
    <phoneticPr fontId="3"/>
  </si>
  <si>
    <t>自市区町村内</t>
    <rPh sb="0" eb="1">
      <t>ジ</t>
    </rPh>
    <rPh sb="1" eb="3">
      <t>シク</t>
    </rPh>
    <rPh sb="3" eb="5">
      <t>チョウソン</t>
    </rPh>
    <rPh sb="5" eb="6">
      <t>ナイ</t>
    </rPh>
    <phoneticPr fontId="3"/>
  </si>
  <si>
    <t>県内他市区町村</t>
    <rPh sb="0" eb="2">
      <t>ケンナイ</t>
    </rPh>
    <rPh sb="2" eb="3">
      <t>タ</t>
    </rPh>
    <rPh sb="3" eb="5">
      <t>シク</t>
    </rPh>
    <rPh sb="5" eb="7">
      <t>チョウソン</t>
    </rPh>
    <phoneticPr fontId="3"/>
  </si>
  <si>
    <t>他　県</t>
    <rPh sb="0" eb="1">
      <t>ホカ</t>
    </rPh>
    <rPh sb="2" eb="3">
      <t>ケン</t>
    </rPh>
    <phoneticPr fontId="3"/>
  </si>
  <si>
    <t>県計</t>
  </si>
  <si>
    <t>市　計</t>
    <rPh sb="0" eb="1">
      <t>シ</t>
    </rPh>
    <rPh sb="2" eb="3">
      <t>ケイ</t>
    </rPh>
    <phoneticPr fontId="5"/>
  </si>
  <si>
    <t>郡計</t>
    <rPh sb="0" eb="1">
      <t>グン</t>
    </rPh>
    <rPh sb="1" eb="2">
      <t>ケイ</t>
    </rPh>
    <phoneticPr fontId="5"/>
  </si>
  <si>
    <t>佐久地域</t>
    <rPh sb="0" eb="2">
      <t>サク</t>
    </rPh>
    <rPh sb="2" eb="4">
      <t>チイキ</t>
    </rPh>
    <phoneticPr fontId="5"/>
  </si>
  <si>
    <t>上小地域</t>
    <rPh sb="0" eb="1">
      <t>ジョウ</t>
    </rPh>
    <rPh sb="1" eb="2">
      <t>ショウ</t>
    </rPh>
    <rPh sb="2" eb="4">
      <t>チイキ</t>
    </rPh>
    <phoneticPr fontId="5"/>
  </si>
  <si>
    <t>諏訪地域</t>
    <rPh sb="0" eb="2">
      <t>スワ</t>
    </rPh>
    <rPh sb="2" eb="4">
      <t>チイキ</t>
    </rPh>
    <phoneticPr fontId="5"/>
  </si>
  <si>
    <t>上伊那地域</t>
    <rPh sb="0" eb="3">
      <t>カミイナ</t>
    </rPh>
    <rPh sb="3" eb="5">
      <t>チイキ</t>
    </rPh>
    <phoneticPr fontId="5"/>
  </si>
  <si>
    <t>飯伊地域</t>
    <rPh sb="0" eb="1">
      <t>メシ</t>
    </rPh>
    <rPh sb="1" eb="2">
      <t>イ</t>
    </rPh>
    <rPh sb="2" eb="4">
      <t>チイキ</t>
    </rPh>
    <phoneticPr fontId="5"/>
  </si>
  <si>
    <t>木曽地域</t>
    <rPh sb="0" eb="2">
      <t>キソ</t>
    </rPh>
    <rPh sb="2" eb="4">
      <t>チイキ</t>
    </rPh>
    <phoneticPr fontId="5"/>
  </si>
  <si>
    <t>松本地域</t>
    <rPh sb="0" eb="2">
      <t>マツモト</t>
    </rPh>
    <rPh sb="2" eb="4">
      <t>チイキ</t>
    </rPh>
    <phoneticPr fontId="5"/>
  </si>
  <si>
    <t>大北地域</t>
    <rPh sb="0" eb="1">
      <t>オオ</t>
    </rPh>
    <rPh sb="1" eb="2">
      <t>キタ</t>
    </rPh>
    <rPh sb="2" eb="4">
      <t>チイキ</t>
    </rPh>
    <phoneticPr fontId="5"/>
  </si>
  <si>
    <t>長野地域</t>
    <rPh sb="0" eb="2">
      <t>ナガノ</t>
    </rPh>
    <rPh sb="2" eb="4">
      <t>チイキ</t>
    </rPh>
    <phoneticPr fontId="5"/>
  </si>
  <si>
    <t>北信地域</t>
    <rPh sb="0" eb="2">
      <t>ホクシン</t>
    </rPh>
    <rPh sb="2" eb="4">
      <t>チイキ</t>
    </rPh>
    <phoneticPr fontId="5"/>
  </si>
  <si>
    <t>長野市</t>
  </si>
  <si>
    <t>松本市　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</si>
  <si>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</si>
  <si>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</si>
  <si>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</si>
  <si>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</si>
  <si>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</si>
  <si>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</si>
  <si>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</si>
  <si>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　　</t>
  </si>
  <si>
    <t>中野市</t>
  </si>
  <si>
    <t>大町市</t>
  </si>
  <si>
    <t>飯山市</t>
  </si>
  <si>
    <t>茅野市</t>
  </si>
  <si>
    <t>塩尻市</t>
  </si>
  <si>
    <t>佐久市</t>
  </si>
  <si>
    <t>千曲市</t>
    <rPh sb="0" eb="2">
      <t>センキョク</t>
    </rPh>
    <rPh sb="2" eb="3">
      <t>シ</t>
    </rPh>
    <phoneticPr fontId="5"/>
  </si>
  <si>
    <t>東御市</t>
    <rPh sb="0" eb="1">
      <t>ヒガシ</t>
    </rPh>
    <rPh sb="1" eb="2">
      <t>ミ</t>
    </rPh>
    <rPh sb="2" eb="3">
      <t>シ</t>
    </rPh>
    <phoneticPr fontId="5"/>
  </si>
  <si>
    <t>安曇野市</t>
    <rPh sb="0" eb="3">
      <t>アズミノ</t>
    </rPh>
    <rPh sb="3" eb="4">
      <t>シ</t>
    </rPh>
    <phoneticPr fontId="5"/>
  </si>
  <si>
    <t>南佐久郡</t>
  </si>
  <si>
    <t>小海町　</t>
  </si>
  <si>
    <t>佐久穂町</t>
    <rPh sb="0" eb="2">
      <t>サク</t>
    </rPh>
    <rPh sb="2" eb="3">
      <t>ホ</t>
    </rPh>
    <rPh sb="3" eb="4">
      <t>マチ</t>
    </rPh>
    <phoneticPr fontId="5"/>
  </si>
  <si>
    <t>川上村</t>
  </si>
  <si>
    <t>南牧村</t>
  </si>
  <si>
    <t>南相木村</t>
  </si>
  <si>
    <t>北相木村</t>
  </si>
  <si>
    <t>北佐久郡</t>
  </si>
  <si>
    <t>軽井沢町</t>
  </si>
  <si>
    <t>御代田町</t>
  </si>
  <si>
    <t>立科町</t>
  </si>
  <si>
    <t>小県郡</t>
  </si>
  <si>
    <t>長和町</t>
    <rPh sb="0" eb="2">
      <t>ナガワ</t>
    </rPh>
    <rPh sb="2" eb="3">
      <t>マチ</t>
    </rPh>
    <phoneticPr fontId="5"/>
  </si>
  <si>
    <t>青木村</t>
  </si>
  <si>
    <t>諏訪郡</t>
  </si>
  <si>
    <t>下諏訪町</t>
  </si>
  <si>
    <t>富士見町</t>
  </si>
  <si>
    <t>原村</t>
  </si>
  <si>
    <t>上伊那郡</t>
  </si>
  <si>
    <t>辰野町</t>
  </si>
  <si>
    <t>箕輪町</t>
  </si>
  <si>
    <t>飯島町</t>
  </si>
  <si>
    <t>南箕輪村</t>
  </si>
  <si>
    <t>中川村</t>
  </si>
  <si>
    <t>宮田村</t>
  </si>
  <si>
    <t>下伊那郡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</si>
  <si>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</si>
  <si>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</si>
  <si>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</si>
  <si>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</si>
  <si>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</si>
  <si>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</si>
  <si>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</si>
  <si>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</si>
  <si>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</si>
  <si>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</si>
  <si>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</si>
  <si>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</si>
  <si>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</si>
  <si>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木曽郡</t>
  </si>
  <si>
    <t>上松町</t>
  </si>
  <si>
    <t>南木曽町</t>
  </si>
  <si>
    <t>木曽町</t>
    <rPh sb="0" eb="3">
      <t>キソマチ</t>
    </rPh>
    <phoneticPr fontId="5"/>
  </si>
  <si>
    <t>木祖村</t>
  </si>
  <si>
    <t>王滝村</t>
  </si>
  <si>
    <t>大桑村</t>
  </si>
  <si>
    <t>東筑摩郡</t>
  </si>
  <si>
    <t>麻績村</t>
  </si>
  <si>
    <t>生坂村</t>
  </si>
  <si>
    <t>山形村</t>
  </si>
  <si>
    <t>朝日村</t>
  </si>
  <si>
    <t>筑北村</t>
    <rPh sb="0" eb="3">
      <t>チクホクムラ</t>
    </rPh>
    <phoneticPr fontId="5"/>
  </si>
  <si>
    <t>北安曇郡</t>
  </si>
  <si>
    <t>池田町</t>
  </si>
  <si>
    <t>松川村</t>
  </si>
  <si>
    <t>白馬村</t>
  </si>
  <si>
    <t>小谷村</t>
  </si>
  <si>
    <t>埴科郡</t>
  </si>
  <si>
    <t>坂城町</t>
  </si>
  <si>
    <t>上高井郡</t>
  </si>
  <si>
    <t>小布施町</t>
  </si>
  <si>
    <t>高山村</t>
  </si>
  <si>
    <t>下高井郡</t>
  </si>
  <si>
    <t>山ノ内町</t>
  </si>
  <si>
    <t>木島平村</t>
  </si>
  <si>
    <t>野沢温泉村</t>
  </si>
  <si>
    <t>上水内郡</t>
  </si>
  <si>
    <t>信濃町</t>
  </si>
  <si>
    <t>飯綱町</t>
    <rPh sb="0" eb="1">
      <t>イイ</t>
    </rPh>
    <rPh sb="1" eb="2">
      <t>ツナ</t>
    </rPh>
    <rPh sb="2" eb="3">
      <t>マチ</t>
    </rPh>
    <phoneticPr fontId="5"/>
  </si>
  <si>
    <t>小川村</t>
    <rPh sb="0" eb="2">
      <t>オガワ</t>
    </rPh>
    <rPh sb="2" eb="3">
      <t>ムラ</t>
    </rPh>
    <phoneticPr fontId="5"/>
  </si>
  <si>
    <t>下水内郡</t>
  </si>
  <si>
    <t>栄村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</si>
</sst>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38" fontId="2" fillId="0" borderId="0" xfId="1" applyFont="1">
      <alignment vertical="center"/>
    </xf>
    <xf numFmtId="38" fontId="4" fillId="0" borderId="0" xfId="1" applyFont="1" applyAlignment="1">
      <alignment vertical="center"/>
    </xf>
    <xf numFmtId="38" fontId="2" fillId="0" borderId="0" xfId="1" applyFont="1" applyAlignment="1">
      <alignment vertical="center"/>
    </xf>
    <xf numFmtId="38" fontId="2" fillId="0" borderId="1" xfId="1" applyFont="1" applyBorder="1" applyAlignment="1">
      <alignment horizontal="center" vertical="center" shrinkToFit="1"/>
    </xf>
    <xf numFmtId="38" fontId="2" fillId="0" borderId="0" xfId="1" applyFont="1" applyAlignment="1">
      <alignment horizontal="right" vertical="center"/>
    </xf>
    <xf numFmtId="38" fontId="2" fillId="0" borderId="2" xfId="1" applyFont="1" applyBorder="1" applyAlignment="1">
      <alignment horizontal="center" vertical="center"/>
    </xf>
    <xf numFmtId="38" fontId="2" fillId="0" borderId="3" xfId="1" applyFont="1" applyBorder="1">
      <alignment vertical="center"/>
    </xf>
    <xf numFmtId="38" fontId="2" fillId="0" borderId="4" xfId="1" applyFont="1" applyBorder="1">
      <alignment vertical="center"/>
    </xf>
    <xf numFmtId="38" fontId="2" fillId="0" borderId="5" xfId="1" applyFont="1" applyBorder="1">
      <alignment vertical="center"/>
    </xf>
    <xf numFmtId="38" fontId="2" fillId="0" borderId="6" xfId="1" applyFont="1" applyBorder="1">
      <alignment vertical="center"/>
    </xf>
    <xf numFmtId="38" fontId="2" fillId="0" borderId="7" xfId="1" applyFont="1" applyBorder="1" applyAlignment="1">
      <alignment horizontal="center" vertical="center"/>
    </xf>
    <xf numFmtId="38" fontId="2" fillId="0" borderId="8" xfId="1" applyFont="1" applyBorder="1">
      <alignment vertical="center"/>
    </xf>
    <xf numFmtId="38" fontId="2" fillId="0" borderId="9" xfId="1" applyFont="1" applyBorder="1">
      <alignment vertical="center"/>
    </xf>
    <xf numFmtId="38" fontId="2" fillId="0" borderId="2" xfId="1" applyFont="1" applyBorder="1">
      <alignment vertical="center"/>
    </xf>
    <xf numFmtId="38" fontId="2" fillId="0" borderId="9" xfId="1" applyFont="1" applyBorder="1" applyAlignment="1">
      <alignment vertical="center" wrapText="1"/>
    </xf>
    <xf numFmtId="38" fontId="2" fillId="0" borderId="10" xfId="1" applyFont="1" applyBorder="1">
      <alignment vertical="center"/>
    </xf>
    <xf numFmtId="38" fontId="2" fillId="0" borderId="7" xfId="1" applyFont="1" applyBorder="1">
      <alignment vertical="center"/>
    </xf>
    <xf numFmtId="38" fontId="2" fillId="0" borderId="10" xfId="1" applyFont="1" applyBorder="1" applyAlignment="1">
      <alignment vertical="center" wrapText="1"/>
    </xf>
    <xf numFmtId="38" fontId="2" fillId="0" borderId="11" xfId="1" applyFont="1" applyBorder="1" applyAlignment="1">
      <alignment horizontal="center" vertical="center"/>
    </xf>
    <xf numFmtId="38" fontId="2" fillId="0" borderId="12" xfId="1" applyFont="1" applyBorder="1">
      <alignment vertical="center"/>
    </xf>
    <xf numFmtId="38" fontId="2" fillId="0" borderId="13" xfId="1" applyFont="1" applyBorder="1">
      <alignment vertical="center"/>
    </xf>
    <xf numFmtId="38" fontId="2" fillId="0" borderId="11" xfId="1" applyFont="1" applyBorder="1">
      <alignment vertical="center"/>
    </xf>
    <xf numFmtId="38" fontId="2" fillId="0" borderId="13" xfId="1" applyFont="1" applyBorder="1" applyAlignment="1">
      <alignment vertical="center" wrapText="1"/>
    </xf>
    <xf numFmtId="38" fontId="2" fillId="0" borderId="2" xfId="1" applyFont="1" applyBorder="1" applyAlignment="1">
      <alignment horizontal="distributed" vertical="center"/>
    </xf>
    <xf numFmtId="38" fontId="2" fillId="0" borderId="14" xfId="1" applyFont="1" applyBorder="1">
      <alignment vertical="center"/>
    </xf>
    <xf numFmtId="38" fontId="2" fillId="0" borderId="0" xfId="1" applyFont="1" applyBorder="1">
      <alignment vertical="center"/>
    </xf>
    <xf numFmtId="38" fontId="2" fillId="0" borderId="15" xfId="1" applyFont="1" applyBorder="1">
      <alignment vertical="center"/>
    </xf>
    <xf numFmtId="38" fontId="6" fillId="0" borderId="7" xfId="1" applyFont="1" applyBorder="1" applyAlignment="1">
      <alignment horizontal="distributed" vertical="center"/>
    </xf>
    <xf numFmtId="38" fontId="6" fillId="0" borderId="14" xfId="1" applyFont="1" applyFill="1" applyBorder="1">
      <alignment vertical="center"/>
    </xf>
    <xf numFmtId="38" fontId="7" fillId="0" borderId="0" xfId="1" applyFont="1" applyFill="1">
      <alignment vertical="center"/>
    </xf>
    <xf numFmtId="38" fontId="6" fillId="0" borderId="0" xfId="1" applyFont="1" applyBorder="1">
      <alignment vertical="center"/>
    </xf>
    <xf numFmtId="38" fontId="6" fillId="0" borderId="15" xfId="1" applyFont="1" applyBorder="1">
      <alignment vertical="center"/>
    </xf>
    <xf numFmtId="38" fontId="6" fillId="0" borderId="0" xfId="1" applyFont="1">
      <alignment vertical="center"/>
    </xf>
    <xf numFmtId="38" fontId="2" fillId="0" borderId="7" xfId="1" applyFont="1" applyBorder="1" applyAlignment="1">
      <alignment horizontal="distributed" vertical="center"/>
    </xf>
    <xf numFmtId="38" fontId="6" fillId="0" borderId="14" xfId="1" applyFont="1" applyBorder="1">
      <alignment vertical="center"/>
    </xf>
    <xf numFmtId="38" fontId="2" fillId="0" borderId="7" xfId="1" applyFont="1" applyBorder="1" applyAlignment="1" applyProtection="1">
      <alignment horizontal="distributed" vertical="center"/>
    </xf>
    <xf numFmtId="38" fontId="2" fillId="0" borderId="7" xfId="1" applyFont="1" applyBorder="1" applyAlignment="1" applyProtection="1">
      <alignment horizontal="right"/>
    </xf>
    <xf numFmtId="38" fontId="2" fillId="0" borderId="7" xfId="1" applyFont="1" applyBorder="1" applyAlignment="1" applyProtection="1">
      <alignment horizontal="distributed" vertical="center" shrinkToFit="1"/>
    </xf>
    <xf numFmtId="38" fontId="2" fillId="0" borderId="11" xfId="1" applyFont="1" applyBorder="1" applyAlignment="1" applyProtection="1">
      <alignment horizontal="distributed" vertical="center"/>
    </xf>
    <xf numFmtId="38" fontId="2" fillId="0" borderId="16" xfId="1" applyFont="1" applyBorder="1">
      <alignment vertical="center"/>
    </xf>
    <xf numFmtId="38" fontId="2" fillId="0" borderId="1" xfId="1" applyFont="1" applyBorder="1">
      <alignment vertical="center"/>
    </xf>
    <xf numFmtId="38" fontId="2" fillId="0" borderId="17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L154"/>
  <sheetViews>
    <sheetView tabSelected="1" zoomScaleNormal="100" zoomScaleSheetLayoutView="100" workbookViewId="0">
      <selection activeCell="B34" sqref="B34"/>
    </sheetView>
  </sheetViews>
  <sheetFormatPr defaultRowHeight="13.5" x14ac:dyDescent="0.15"/>
  <cols>
    <col min="1" max="1" width="2.125" style="1" customWidth="1"/>
    <col min="2" max="2" width="15.25" style="1" customWidth="1"/>
    <col min="3" max="4" width="11.125" style="1" customWidth="1"/>
    <col min="5" max="5" width="9.625" style="1" bestFit="1" customWidth="1"/>
    <col min="6" max="16384" width="9" style="1"/>
  </cols>
  <sheetData>
    <row r="1" spans="2:12" x14ac:dyDescent="0.15">
      <c r="B1" s="1" t="s">
        <v>0</v>
      </c>
    </row>
    <row r="2" spans="2:12" ht="17.25" x14ac:dyDescent="0.15">
      <c r="C2" s="2" t="s">
        <v>1</v>
      </c>
      <c r="D2" s="2"/>
      <c r="E2" s="2"/>
      <c r="F2" s="2"/>
      <c r="G2" s="2"/>
      <c r="H2" s="2"/>
      <c r="I2" s="2"/>
      <c r="J2" s="2"/>
      <c r="K2" s="2"/>
    </row>
    <row r="3" spans="2:12" x14ac:dyDescent="0.15">
      <c r="C3" s="3" t="s">
        <v>2</v>
      </c>
      <c r="D3" s="3"/>
      <c r="E3" s="3"/>
      <c r="F3" s="3"/>
      <c r="G3" s="3"/>
      <c r="H3" s="3"/>
      <c r="I3" s="3"/>
      <c r="J3" s="3"/>
      <c r="K3" s="3"/>
      <c r="L3" s="3"/>
    </row>
    <row r="4" spans="2:12" ht="13.5" customHeight="1" x14ac:dyDescent="0.15">
      <c r="B4" s="4"/>
      <c r="K4" s="5" t="s">
        <v>3</v>
      </c>
    </row>
    <row r="5" spans="2:12" ht="18.75" customHeight="1" x14ac:dyDescent="0.15">
      <c r="B5" s="6" t="s">
        <v>4</v>
      </c>
      <c r="C5" s="7" t="s">
        <v>5</v>
      </c>
      <c r="D5" s="8"/>
      <c r="E5" s="9"/>
      <c r="F5" s="9"/>
      <c r="G5" s="9"/>
      <c r="H5" s="9"/>
      <c r="I5" s="9"/>
      <c r="J5" s="9"/>
      <c r="K5" s="10"/>
    </row>
    <row r="6" spans="2:12" ht="17.25" customHeight="1" x14ac:dyDescent="0.15">
      <c r="B6" s="11"/>
      <c r="C6" s="12"/>
      <c r="D6" s="13" t="s">
        <v>6</v>
      </c>
      <c r="E6" s="14" t="s">
        <v>7</v>
      </c>
      <c r="F6" s="9"/>
      <c r="G6" s="9"/>
      <c r="H6" s="10"/>
      <c r="I6" s="13" t="s">
        <v>8</v>
      </c>
      <c r="J6" s="15" t="s">
        <v>9</v>
      </c>
      <c r="K6" s="15" t="s">
        <v>10</v>
      </c>
    </row>
    <row r="7" spans="2:12" ht="21" customHeight="1" x14ac:dyDescent="0.15">
      <c r="B7" s="11"/>
      <c r="C7" s="12"/>
      <c r="D7" s="16"/>
      <c r="E7" s="17" t="s">
        <v>5</v>
      </c>
      <c r="F7" s="15" t="s">
        <v>11</v>
      </c>
      <c r="G7" s="15" t="s">
        <v>12</v>
      </c>
      <c r="H7" s="13" t="s">
        <v>13</v>
      </c>
      <c r="I7" s="16"/>
      <c r="J7" s="18"/>
      <c r="K7" s="18"/>
    </row>
    <row r="8" spans="2:12" ht="18" customHeight="1" x14ac:dyDescent="0.15">
      <c r="B8" s="19"/>
      <c r="C8" s="20"/>
      <c r="D8" s="21"/>
      <c r="E8" s="22"/>
      <c r="F8" s="23"/>
      <c r="G8" s="23"/>
      <c r="H8" s="21"/>
      <c r="I8" s="21"/>
      <c r="J8" s="23"/>
      <c r="K8" s="23"/>
    </row>
    <row r="9" spans="2:12" ht="6" customHeight="1" x14ac:dyDescent="0.15">
      <c r="B9" s="24"/>
      <c r="C9" s="25"/>
      <c r="D9" s="26"/>
      <c r="E9" s="26"/>
      <c r="F9" s="26"/>
      <c r="G9" s="26"/>
      <c r="H9" s="26"/>
      <c r="I9" s="26"/>
      <c r="J9" s="26"/>
      <c r="K9" s="27"/>
    </row>
    <row r="10" spans="2:12" s="33" customFormat="1" ht="12.75" customHeight="1" x14ac:dyDescent="0.15">
      <c r="B10" s="28" t="s">
        <v>14</v>
      </c>
      <c r="C10" s="29">
        <v>2098804</v>
      </c>
      <c r="D10" s="30">
        <v>1654775</v>
      </c>
      <c r="E10" s="30">
        <v>384102</v>
      </c>
      <c r="F10" s="30">
        <v>188225</v>
      </c>
      <c r="G10" s="30">
        <v>113140</v>
      </c>
      <c r="H10" s="30">
        <v>82737</v>
      </c>
      <c r="I10" s="30">
        <v>8717</v>
      </c>
      <c r="J10" s="31">
        <v>719</v>
      </c>
      <c r="K10" s="32">
        <v>50491</v>
      </c>
    </row>
    <row r="11" spans="2:12" ht="12" customHeight="1" x14ac:dyDescent="0.15">
      <c r="B11" s="34"/>
      <c r="C11" s="35"/>
      <c r="D11" s="31"/>
      <c r="E11" s="31"/>
      <c r="F11" s="31"/>
      <c r="G11" s="31"/>
      <c r="H11" s="31"/>
      <c r="I11" s="31"/>
      <c r="J11" s="31"/>
      <c r="K11" s="32"/>
    </row>
    <row r="12" spans="2:12" ht="13.5" customHeight="1" x14ac:dyDescent="0.15">
      <c r="B12" s="28" t="s">
        <v>15</v>
      </c>
      <c r="C12" s="35">
        <f>SUBTOTAL(9,C27:C48)</f>
        <v>1675324</v>
      </c>
      <c r="D12" s="31">
        <f t="shared" ref="D12:K12" si="0">SUBTOTAL(9,D27:D48)</f>
        <v>1299006</v>
      </c>
      <c r="E12" s="31">
        <f>SUM(F12:H12)</f>
        <v>324776</v>
      </c>
      <c r="F12" s="31">
        <f t="shared" si="0"/>
        <v>168735</v>
      </c>
      <c r="G12" s="31">
        <f t="shared" si="0"/>
        <v>87952</v>
      </c>
      <c r="H12" s="31">
        <f t="shared" si="0"/>
        <v>68089</v>
      </c>
      <c r="I12" s="31">
        <f t="shared" si="0"/>
        <v>5627</v>
      </c>
      <c r="J12" s="31">
        <f t="shared" si="0"/>
        <v>633</v>
      </c>
      <c r="K12" s="32">
        <f t="shared" si="0"/>
        <v>45282</v>
      </c>
    </row>
    <row r="13" spans="2:12" ht="12" customHeight="1" x14ac:dyDescent="0.15">
      <c r="B13" s="34"/>
      <c r="C13" s="35"/>
      <c r="D13" s="31"/>
      <c r="E13" s="31"/>
      <c r="F13" s="31"/>
      <c r="G13" s="31"/>
      <c r="H13" s="31"/>
      <c r="I13" s="31"/>
      <c r="J13" s="31"/>
      <c r="K13" s="32"/>
    </row>
    <row r="14" spans="2:12" ht="13.5" customHeight="1" x14ac:dyDescent="0.15">
      <c r="B14" s="28" t="s">
        <v>16</v>
      </c>
      <c r="C14" s="35">
        <f>SUBTOTAL(9,C50:C153)</f>
        <v>423492</v>
      </c>
      <c r="D14" s="31">
        <f t="shared" ref="D14:K14" si="1">SUBTOTAL(9,D50:D153)</f>
        <v>355683</v>
      </c>
      <c r="E14" s="31">
        <f>SUM(F14:H14)</f>
        <v>59118</v>
      </c>
      <c r="F14" s="31">
        <f t="shared" si="1"/>
        <v>19283</v>
      </c>
      <c r="G14" s="31">
        <f t="shared" si="1"/>
        <v>25187</v>
      </c>
      <c r="H14" s="31">
        <f t="shared" si="1"/>
        <v>14648</v>
      </c>
      <c r="I14" s="31">
        <f t="shared" si="1"/>
        <v>3100</v>
      </c>
      <c r="J14" s="31">
        <f t="shared" si="1"/>
        <v>90</v>
      </c>
      <c r="K14" s="32">
        <f t="shared" si="1"/>
        <v>5119</v>
      </c>
    </row>
    <row r="15" spans="2:12" ht="13.5" customHeight="1" x14ac:dyDescent="0.15">
      <c r="B15" s="34"/>
      <c r="C15" s="25"/>
      <c r="D15" s="26"/>
      <c r="E15" s="26"/>
      <c r="F15" s="26"/>
      <c r="G15" s="26"/>
      <c r="H15" s="26"/>
      <c r="I15" s="26"/>
      <c r="J15" s="26"/>
      <c r="K15" s="27"/>
    </row>
    <row r="16" spans="2:12" ht="13.5" customHeight="1" x14ac:dyDescent="0.15">
      <c r="B16" s="34" t="s">
        <v>17</v>
      </c>
      <c r="C16" s="25">
        <f>C35+C45+C50+C60</f>
        <v>209016</v>
      </c>
      <c r="D16" s="26">
        <f t="shared" ref="D16:K16" si="2">D35+D45+D50+D60</f>
        <v>163071</v>
      </c>
      <c r="E16" s="26">
        <f>SUM(F16:H16)</f>
        <v>38356</v>
      </c>
      <c r="F16" s="26">
        <f t="shared" si="2"/>
        <v>16718</v>
      </c>
      <c r="G16" s="26">
        <f t="shared" si="2"/>
        <v>11596</v>
      </c>
      <c r="H16" s="26">
        <f t="shared" si="2"/>
        <v>10042</v>
      </c>
      <c r="I16" s="26">
        <f t="shared" si="2"/>
        <v>2158</v>
      </c>
      <c r="J16" s="26">
        <f t="shared" si="2"/>
        <v>58</v>
      </c>
      <c r="K16" s="27">
        <f t="shared" si="2"/>
        <v>5375</v>
      </c>
    </row>
    <row r="17" spans="2:11" ht="13.5" customHeight="1" x14ac:dyDescent="0.15">
      <c r="B17" s="34" t="s">
        <v>18</v>
      </c>
      <c r="C17" s="25">
        <f>C29+C47+C66</f>
        <v>197443</v>
      </c>
      <c r="D17" s="26">
        <f t="shared" ref="D17:K17" si="3">D29+D47+D66</f>
        <v>155619</v>
      </c>
      <c r="E17" s="26">
        <f t="shared" ref="E17:E80" si="4">SUM(F17:H17)</f>
        <v>35516</v>
      </c>
      <c r="F17" s="26">
        <f t="shared" si="3"/>
        <v>19303</v>
      </c>
      <c r="G17" s="26">
        <f t="shared" si="3"/>
        <v>9314</v>
      </c>
      <c r="H17" s="26">
        <f t="shared" si="3"/>
        <v>6899</v>
      </c>
      <c r="I17" s="26">
        <f t="shared" si="3"/>
        <v>838</v>
      </c>
      <c r="J17" s="26">
        <f t="shared" si="3"/>
        <v>61</v>
      </c>
      <c r="K17" s="27">
        <f t="shared" si="3"/>
        <v>5409</v>
      </c>
    </row>
    <row r="18" spans="2:11" ht="13.5" customHeight="1" x14ac:dyDescent="0.15">
      <c r="B18" s="34" t="s">
        <v>19</v>
      </c>
      <c r="C18" s="25">
        <f>C30+C33+C42+C71</f>
        <v>198475</v>
      </c>
      <c r="D18" s="26">
        <f t="shared" ref="D18:K18" si="5">D30+D33+D42+D71</f>
        <v>157828</v>
      </c>
      <c r="E18" s="26">
        <f t="shared" si="4"/>
        <v>36442</v>
      </c>
      <c r="F18" s="26">
        <f t="shared" si="5"/>
        <v>16496</v>
      </c>
      <c r="G18" s="26">
        <f t="shared" si="5"/>
        <v>12684</v>
      </c>
      <c r="H18" s="26">
        <f t="shared" si="5"/>
        <v>7262</v>
      </c>
      <c r="I18" s="26">
        <f t="shared" si="5"/>
        <v>934</v>
      </c>
      <c r="J18" s="26">
        <f t="shared" si="5"/>
        <v>35</v>
      </c>
      <c r="K18" s="27">
        <f t="shared" si="5"/>
        <v>3236</v>
      </c>
    </row>
    <row r="19" spans="2:11" ht="13.5" customHeight="1" x14ac:dyDescent="0.15">
      <c r="B19" s="34" t="s">
        <v>20</v>
      </c>
      <c r="C19" s="25">
        <f>C36+C37+C77</f>
        <v>184305</v>
      </c>
      <c r="D19" s="26">
        <f t="shared" ref="D19:K19" si="6">D36+D37+D77</f>
        <v>147621</v>
      </c>
      <c r="E19" s="26">
        <f t="shared" si="4"/>
        <v>30802</v>
      </c>
      <c r="F19" s="26">
        <f t="shared" si="6"/>
        <v>13205</v>
      </c>
      <c r="G19" s="26">
        <f t="shared" si="6"/>
        <v>11630</v>
      </c>
      <c r="H19" s="26">
        <f t="shared" si="6"/>
        <v>5967</v>
      </c>
      <c r="I19" s="26">
        <f t="shared" si="6"/>
        <v>877</v>
      </c>
      <c r="J19" s="26">
        <f t="shared" si="6"/>
        <v>150</v>
      </c>
      <c r="K19" s="27">
        <f t="shared" si="6"/>
        <v>4768</v>
      </c>
    </row>
    <row r="20" spans="2:11" ht="13.5" customHeight="1" x14ac:dyDescent="0.15">
      <c r="B20" s="34" t="s">
        <v>21</v>
      </c>
      <c r="C20" s="25">
        <f>C31+C87</f>
        <v>162206</v>
      </c>
      <c r="D20" s="26">
        <f t="shared" ref="D20:K20" si="7">D31+D87</f>
        <v>132910</v>
      </c>
      <c r="E20" s="26">
        <f t="shared" si="4"/>
        <v>25676</v>
      </c>
      <c r="F20" s="26">
        <f t="shared" si="7"/>
        <v>13245</v>
      </c>
      <c r="G20" s="26">
        <f t="shared" si="7"/>
        <v>7764</v>
      </c>
      <c r="H20" s="26">
        <f t="shared" si="7"/>
        <v>4667</v>
      </c>
      <c r="I20" s="26">
        <f t="shared" si="7"/>
        <v>419</v>
      </c>
      <c r="J20" s="26">
        <f t="shared" si="7"/>
        <v>31</v>
      </c>
      <c r="K20" s="27">
        <f t="shared" si="7"/>
        <v>3075</v>
      </c>
    </row>
    <row r="21" spans="2:11" ht="13.5" customHeight="1" x14ac:dyDescent="0.15">
      <c r="B21" s="34" t="s">
        <v>22</v>
      </c>
      <c r="C21" s="25">
        <f>C105</f>
        <v>28399</v>
      </c>
      <c r="D21" s="26">
        <f t="shared" ref="D21:K21" si="8">D105</f>
        <v>24181</v>
      </c>
      <c r="E21" s="26">
        <f t="shared" si="4"/>
        <v>3803</v>
      </c>
      <c r="F21" s="26">
        <f t="shared" si="8"/>
        <v>1281</v>
      </c>
      <c r="G21" s="26">
        <f t="shared" si="8"/>
        <v>1434</v>
      </c>
      <c r="H21" s="26">
        <f t="shared" si="8"/>
        <v>1088</v>
      </c>
      <c r="I21" s="26">
        <f t="shared" si="8"/>
        <v>59</v>
      </c>
      <c r="J21" s="26">
        <f t="shared" si="8"/>
        <v>5</v>
      </c>
      <c r="K21" s="27">
        <f t="shared" si="8"/>
        <v>144</v>
      </c>
    </row>
    <row r="22" spans="2:11" ht="13.5" customHeight="1" x14ac:dyDescent="0.15">
      <c r="B22" s="34" t="s">
        <v>23</v>
      </c>
      <c r="C22" s="25">
        <f>C28+C43+C48+C115</f>
        <v>427928</v>
      </c>
      <c r="D22" s="26">
        <f t="shared" ref="D22:K22" si="9">D28+D43+D48+D115</f>
        <v>322845</v>
      </c>
      <c r="E22" s="26">
        <f t="shared" si="4"/>
        <v>90230</v>
      </c>
      <c r="F22" s="26">
        <f t="shared" si="9"/>
        <v>41469</v>
      </c>
      <c r="G22" s="26">
        <f t="shared" si="9"/>
        <v>26373</v>
      </c>
      <c r="H22" s="26">
        <f t="shared" si="9"/>
        <v>22388</v>
      </c>
      <c r="I22" s="26">
        <f t="shared" si="9"/>
        <v>1541</v>
      </c>
      <c r="J22" s="26">
        <f t="shared" si="9"/>
        <v>191</v>
      </c>
      <c r="K22" s="27">
        <f t="shared" si="9"/>
        <v>13121</v>
      </c>
    </row>
    <row r="23" spans="2:11" ht="13.5" customHeight="1" x14ac:dyDescent="0.15">
      <c r="B23" s="34" t="s">
        <v>24</v>
      </c>
      <c r="C23" s="25">
        <f>C40+C123</f>
        <v>59748</v>
      </c>
      <c r="D23" s="26">
        <f t="shared" ref="D23:K23" si="10">D40+D123</f>
        <v>49846</v>
      </c>
      <c r="E23" s="26">
        <f t="shared" si="4"/>
        <v>8515</v>
      </c>
      <c r="F23" s="26">
        <f t="shared" si="10"/>
        <v>3177</v>
      </c>
      <c r="G23" s="26">
        <f t="shared" si="10"/>
        <v>3273</v>
      </c>
      <c r="H23" s="26">
        <f t="shared" si="10"/>
        <v>2065</v>
      </c>
      <c r="I23" s="26">
        <f t="shared" si="10"/>
        <v>232</v>
      </c>
      <c r="J23" s="26">
        <f t="shared" si="10"/>
        <v>14</v>
      </c>
      <c r="K23" s="27">
        <f t="shared" si="10"/>
        <v>1142</v>
      </c>
    </row>
    <row r="24" spans="2:11" ht="13.5" customHeight="1" x14ac:dyDescent="0.15">
      <c r="B24" s="34" t="s">
        <v>25</v>
      </c>
      <c r="C24" s="25">
        <f>C27+C34+C46+C130+C134+C145</f>
        <v>543430</v>
      </c>
      <c r="D24" s="26">
        <f t="shared" ref="D24:K24" si="11">D27+D34+D46+D130+D134+D145</f>
        <v>424778</v>
      </c>
      <c r="E24" s="26">
        <f t="shared" si="4"/>
        <v>103521</v>
      </c>
      <c r="F24" s="26">
        <f t="shared" si="11"/>
        <v>58004</v>
      </c>
      <c r="G24" s="26">
        <f t="shared" si="11"/>
        <v>24959</v>
      </c>
      <c r="H24" s="26">
        <f t="shared" si="11"/>
        <v>20558</v>
      </c>
      <c r="I24" s="26">
        <f t="shared" si="11"/>
        <v>1370</v>
      </c>
      <c r="J24" s="26">
        <f t="shared" si="11"/>
        <v>166</v>
      </c>
      <c r="K24" s="27">
        <f t="shared" si="11"/>
        <v>13599</v>
      </c>
    </row>
    <row r="25" spans="2:11" ht="13.5" customHeight="1" x14ac:dyDescent="0.15">
      <c r="B25" s="34" t="s">
        <v>26</v>
      </c>
      <c r="C25" s="25">
        <f>C39+C41+C139+C151</f>
        <v>87866</v>
      </c>
      <c r="D25" s="26">
        <f t="shared" ref="D25:K25" si="12">D39+D41+D139+D151</f>
        <v>75990</v>
      </c>
      <c r="E25" s="26">
        <f t="shared" si="4"/>
        <v>11033</v>
      </c>
      <c r="F25" s="26">
        <f t="shared" si="12"/>
        <v>5120</v>
      </c>
      <c r="G25" s="26">
        <f t="shared" si="12"/>
        <v>4112</v>
      </c>
      <c r="H25" s="26">
        <f t="shared" si="12"/>
        <v>1801</v>
      </c>
      <c r="I25" s="26">
        <f t="shared" si="12"/>
        <v>299</v>
      </c>
      <c r="J25" s="26">
        <f t="shared" si="12"/>
        <v>12</v>
      </c>
      <c r="K25" s="27">
        <f t="shared" si="12"/>
        <v>532</v>
      </c>
    </row>
    <row r="26" spans="2:11" ht="13.5" customHeight="1" x14ac:dyDescent="0.15">
      <c r="B26" s="34"/>
      <c r="C26" s="25"/>
      <c r="D26" s="26"/>
      <c r="E26" s="26"/>
      <c r="F26" s="26"/>
      <c r="G26" s="26"/>
      <c r="H26" s="26"/>
      <c r="I26" s="26"/>
      <c r="J26" s="26"/>
      <c r="K26" s="27"/>
    </row>
    <row r="27" spans="2:11" x14ac:dyDescent="0.15">
      <c r="B27" s="36" t="s">
        <v>27</v>
      </c>
      <c r="C27" s="25">
        <v>377598</v>
      </c>
      <c r="D27" s="26">
        <v>285253</v>
      </c>
      <c r="E27" s="26">
        <f t="shared" si="4"/>
        <v>79000</v>
      </c>
      <c r="F27" s="26">
        <v>47241</v>
      </c>
      <c r="G27" s="26">
        <v>15456</v>
      </c>
      <c r="H27" s="26">
        <v>16303</v>
      </c>
      <c r="I27" s="26">
        <v>795</v>
      </c>
      <c r="J27" s="26">
        <v>147</v>
      </c>
      <c r="K27" s="27">
        <v>12403</v>
      </c>
    </row>
    <row r="28" spans="2:11" x14ac:dyDescent="0.15">
      <c r="B28" s="36" t="s">
        <v>28</v>
      </c>
      <c r="C28" s="25">
        <v>243293</v>
      </c>
      <c r="D28" s="26">
        <v>174133</v>
      </c>
      <c r="E28" s="26">
        <f t="shared" si="4"/>
        <v>56870</v>
      </c>
      <c r="F28" s="26">
        <v>27652</v>
      </c>
      <c r="G28" s="26">
        <v>13254</v>
      </c>
      <c r="H28" s="26">
        <v>15964</v>
      </c>
      <c r="I28" s="26">
        <v>865</v>
      </c>
      <c r="J28" s="26">
        <v>161</v>
      </c>
      <c r="K28" s="27">
        <v>11264</v>
      </c>
    </row>
    <row r="29" spans="2:11" x14ac:dyDescent="0.15">
      <c r="B29" s="36" t="s">
        <v>29</v>
      </c>
      <c r="C29" s="25">
        <v>156827</v>
      </c>
      <c r="D29" s="26">
        <v>121157</v>
      </c>
      <c r="E29" s="26">
        <f t="shared" si="4"/>
        <v>29531</v>
      </c>
      <c r="F29" s="26">
        <v>16905</v>
      </c>
      <c r="G29" s="26">
        <v>6841</v>
      </c>
      <c r="H29" s="26">
        <v>5785</v>
      </c>
      <c r="I29" s="26">
        <v>777</v>
      </c>
      <c r="J29" s="26">
        <v>52</v>
      </c>
      <c r="K29" s="27">
        <v>5310</v>
      </c>
    </row>
    <row r="30" spans="2:11" x14ac:dyDescent="0.15">
      <c r="B30" s="36" t="s">
        <v>30</v>
      </c>
      <c r="C30" s="25">
        <v>50128</v>
      </c>
      <c r="D30" s="26">
        <v>41111</v>
      </c>
      <c r="E30" s="26">
        <f t="shared" si="4"/>
        <v>8014</v>
      </c>
      <c r="F30" s="26">
        <v>4400</v>
      </c>
      <c r="G30" s="26">
        <v>2532</v>
      </c>
      <c r="H30" s="26">
        <v>1082</v>
      </c>
      <c r="I30" s="26">
        <v>185</v>
      </c>
      <c r="J30" s="26">
        <v>16</v>
      </c>
      <c r="K30" s="27">
        <v>802</v>
      </c>
    </row>
    <row r="31" spans="2:11" x14ac:dyDescent="0.15">
      <c r="B31" s="36" t="s">
        <v>31</v>
      </c>
      <c r="C31" s="25">
        <v>101581</v>
      </c>
      <c r="D31" s="26">
        <v>80727</v>
      </c>
      <c r="E31" s="26">
        <f t="shared" si="4"/>
        <v>17695</v>
      </c>
      <c r="F31" s="26">
        <v>10628</v>
      </c>
      <c r="G31" s="26">
        <v>3996</v>
      </c>
      <c r="H31" s="26">
        <v>3071</v>
      </c>
      <c r="I31" s="26">
        <v>300</v>
      </c>
      <c r="J31" s="26">
        <v>16</v>
      </c>
      <c r="K31" s="27">
        <v>2843</v>
      </c>
    </row>
    <row r="32" spans="2:11" x14ac:dyDescent="0.15">
      <c r="B32" s="36"/>
      <c r="C32" s="25"/>
      <c r="D32" s="26"/>
      <c r="E32" s="26"/>
      <c r="F32" s="26"/>
      <c r="G32" s="26"/>
      <c r="H32" s="26"/>
      <c r="I32" s="26"/>
      <c r="J32" s="26"/>
      <c r="K32" s="27"/>
    </row>
    <row r="33" spans="2:11" x14ac:dyDescent="0.15">
      <c r="B33" s="36" t="s">
        <v>32</v>
      </c>
      <c r="C33" s="25">
        <v>50140</v>
      </c>
      <c r="D33" s="26">
        <v>37894</v>
      </c>
      <c r="E33" s="26">
        <f t="shared" si="4"/>
        <v>10419</v>
      </c>
      <c r="F33" s="26">
        <v>4900</v>
      </c>
      <c r="G33" s="26">
        <v>3725</v>
      </c>
      <c r="H33" s="26">
        <v>1794</v>
      </c>
      <c r="I33" s="26">
        <v>284</v>
      </c>
      <c r="J33" s="26">
        <v>3</v>
      </c>
      <c r="K33" s="27">
        <v>1540</v>
      </c>
    </row>
    <row r="34" spans="2:11" x14ac:dyDescent="0.15">
      <c r="B34" s="34" t="s">
        <v>33</v>
      </c>
      <c r="C34" s="25">
        <v>50725</v>
      </c>
      <c r="D34" s="26">
        <v>40965</v>
      </c>
      <c r="E34" s="26">
        <f t="shared" si="4"/>
        <v>8832</v>
      </c>
      <c r="F34" s="26">
        <v>3922</v>
      </c>
      <c r="G34" s="26">
        <v>3110</v>
      </c>
      <c r="H34" s="26">
        <v>1800</v>
      </c>
      <c r="I34" s="26">
        <v>132</v>
      </c>
      <c r="J34" s="26">
        <v>6</v>
      </c>
      <c r="K34" s="27">
        <v>790</v>
      </c>
    </row>
    <row r="35" spans="2:11" x14ac:dyDescent="0.15">
      <c r="B35" s="36" t="s">
        <v>34</v>
      </c>
      <c r="C35" s="25">
        <v>42512</v>
      </c>
      <c r="D35" s="26">
        <v>33873</v>
      </c>
      <c r="E35" s="26">
        <f t="shared" si="4"/>
        <v>7927</v>
      </c>
      <c r="F35" s="26">
        <v>3481</v>
      </c>
      <c r="G35" s="26">
        <v>2917</v>
      </c>
      <c r="H35" s="26">
        <v>1529</v>
      </c>
      <c r="I35" s="26">
        <v>170</v>
      </c>
      <c r="J35" s="26">
        <v>20</v>
      </c>
      <c r="K35" s="27">
        <v>522</v>
      </c>
    </row>
    <row r="36" spans="2:11" x14ac:dyDescent="0.15">
      <c r="B36" s="36" t="s">
        <v>35</v>
      </c>
      <c r="C36" s="25">
        <v>68271</v>
      </c>
      <c r="D36" s="26">
        <v>53752</v>
      </c>
      <c r="E36" s="26">
        <f t="shared" si="4"/>
        <v>11613</v>
      </c>
      <c r="F36" s="26">
        <v>5857</v>
      </c>
      <c r="G36" s="26">
        <v>3619</v>
      </c>
      <c r="H36" s="26">
        <v>2137</v>
      </c>
      <c r="I36" s="26">
        <v>202</v>
      </c>
      <c r="J36" s="26">
        <v>113</v>
      </c>
      <c r="K36" s="27">
        <v>2591</v>
      </c>
    </row>
    <row r="37" spans="2:11" x14ac:dyDescent="0.15">
      <c r="B37" s="36" t="s">
        <v>36</v>
      </c>
      <c r="C37" s="25">
        <v>32759</v>
      </c>
      <c r="D37" s="26">
        <v>25946</v>
      </c>
      <c r="E37" s="26">
        <f t="shared" si="4"/>
        <v>6160</v>
      </c>
      <c r="F37" s="26">
        <v>2782</v>
      </c>
      <c r="G37" s="26">
        <v>2028</v>
      </c>
      <c r="H37" s="26">
        <v>1350</v>
      </c>
      <c r="I37" s="26">
        <v>106</v>
      </c>
      <c r="J37" s="26">
        <v>13</v>
      </c>
      <c r="K37" s="27">
        <v>534</v>
      </c>
    </row>
    <row r="38" spans="2:11" x14ac:dyDescent="0.15">
      <c r="B38" s="36"/>
      <c r="C38" s="25"/>
      <c r="D38" s="26"/>
      <c r="E38" s="26"/>
      <c r="F38" s="26"/>
      <c r="G38" s="26"/>
      <c r="H38" s="26"/>
      <c r="I38" s="26"/>
      <c r="J38" s="26"/>
      <c r="K38" s="27"/>
    </row>
    <row r="39" spans="2:11" x14ac:dyDescent="0.15">
      <c r="B39" s="36" t="s">
        <v>37</v>
      </c>
      <c r="C39" s="25">
        <v>43909</v>
      </c>
      <c r="D39" s="26">
        <v>37055</v>
      </c>
      <c r="E39" s="26">
        <f t="shared" si="4"/>
        <v>6365</v>
      </c>
      <c r="F39" s="26">
        <v>3237</v>
      </c>
      <c r="G39" s="26">
        <v>2291</v>
      </c>
      <c r="H39" s="26">
        <v>837</v>
      </c>
      <c r="I39" s="26">
        <v>199</v>
      </c>
      <c r="J39" s="26">
        <v>9</v>
      </c>
      <c r="K39" s="27">
        <v>281</v>
      </c>
    </row>
    <row r="40" spans="2:11" x14ac:dyDescent="0.15">
      <c r="B40" s="36" t="s">
        <v>38</v>
      </c>
      <c r="C40" s="25">
        <v>28041</v>
      </c>
      <c r="D40" s="26">
        <v>23321</v>
      </c>
      <c r="E40" s="26">
        <f t="shared" si="4"/>
        <v>3950</v>
      </c>
      <c r="F40" s="26">
        <v>1754</v>
      </c>
      <c r="G40" s="26">
        <v>1265</v>
      </c>
      <c r="H40" s="26">
        <v>931</v>
      </c>
      <c r="I40" s="26">
        <v>111</v>
      </c>
      <c r="J40" s="26">
        <v>7</v>
      </c>
      <c r="K40" s="27">
        <v>652</v>
      </c>
    </row>
    <row r="41" spans="2:11" x14ac:dyDescent="0.15">
      <c r="B41" s="36" t="s">
        <v>39</v>
      </c>
      <c r="C41" s="25">
        <v>21438</v>
      </c>
      <c r="D41" s="26">
        <v>18914</v>
      </c>
      <c r="E41" s="26">
        <f t="shared" si="4"/>
        <v>2327</v>
      </c>
      <c r="F41" s="26">
        <v>1121</v>
      </c>
      <c r="G41" s="26">
        <v>839</v>
      </c>
      <c r="H41" s="26">
        <v>367</v>
      </c>
      <c r="I41" s="26">
        <v>66</v>
      </c>
      <c r="J41" s="26">
        <v>0</v>
      </c>
      <c r="K41" s="27">
        <v>131</v>
      </c>
    </row>
    <row r="42" spans="2:11" x14ac:dyDescent="0.15">
      <c r="B42" s="36" t="s">
        <v>40</v>
      </c>
      <c r="C42" s="25">
        <v>55912</v>
      </c>
      <c r="D42" s="26">
        <v>43615</v>
      </c>
      <c r="E42" s="26">
        <f t="shared" si="4"/>
        <v>11279</v>
      </c>
      <c r="F42" s="26">
        <v>4932</v>
      </c>
      <c r="G42" s="26">
        <v>3654</v>
      </c>
      <c r="H42" s="26">
        <v>2693</v>
      </c>
      <c r="I42" s="26">
        <v>277</v>
      </c>
      <c r="J42" s="26">
        <v>13</v>
      </c>
      <c r="K42" s="27">
        <v>728</v>
      </c>
    </row>
    <row r="43" spans="2:11" x14ac:dyDescent="0.15">
      <c r="B43" s="36" t="s">
        <v>41</v>
      </c>
      <c r="C43" s="25">
        <v>67135</v>
      </c>
      <c r="D43" s="26">
        <v>51460</v>
      </c>
      <c r="E43" s="26">
        <f t="shared" si="4"/>
        <v>15051</v>
      </c>
      <c r="F43" s="26">
        <v>6555</v>
      </c>
      <c r="G43" s="26">
        <v>5685</v>
      </c>
      <c r="H43" s="26">
        <v>2811</v>
      </c>
      <c r="I43" s="26">
        <v>401</v>
      </c>
      <c r="J43" s="26">
        <v>6</v>
      </c>
      <c r="K43" s="27">
        <v>217</v>
      </c>
    </row>
    <row r="44" spans="2:11" x14ac:dyDescent="0.15">
      <c r="B44" s="36"/>
      <c r="C44" s="25"/>
      <c r="D44" s="26"/>
      <c r="E44" s="26"/>
      <c r="F44" s="26"/>
      <c r="G44" s="26"/>
      <c r="H44" s="26"/>
      <c r="I44" s="26"/>
      <c r="J44" s="26"/>
      <c r="K44" s="27"/>
    </row>
    <row r="45" spans="2:11" x14ac:dyDescent="0.15">
      <c r="B45" s="36" t="s">
        <v>42</v>
      </c>
      <c r="C45" s="25">
        <v>99368</v>
      </c>
      <c r="D45" s="26">
        <v>76643</v>
      </c>
      <c r="E45" s="26">
        <f t="shared" si="4"/>
        <v>19561</v>
      </c>
      <c r="F45" s="26">
        <v>9785</v>
      </c>
      <c r="G45" s="26">
        <v>5352</v>
      </c>
      <c r="H45" s="26">
        <v>4424</v>
      </c>
      <c r="I45" s="26">
        <v>267</v>
      </c>
      <c r="J45" s="26">
        <v>12</v>
      </c>
      <c r="K45" s="27">
        <v>2885</v>
      </c>
    </row>
    <row r="46" spans="2:11" x14ac:dyDescent="0.15">
      <c r="B46" s="36" t="s">
        <v>43</v>
      </c>
      <c r="C46" s="25">
        <v>60298</v>
      </c>
      <c r="D46" s="26">
        <v>50259</v>
      </c>
      <c r="E46" s="26">
        <f t="shared" si="4"/>
        <v>9566</v>
      </c>
      <c r="F46" s="26">
        <v>4828</v>
      </c>
      <c r="G46" s="26">
        <v>3472</v>
      </c>
      <c r="H46" s="26">
        <v>1266</v>
      </c>
      <c r="I46" s="26">
        <v>223</v>
      </c>
      <c r="J46" s="26">
        <v>12</v>
      </c>
      <c r="K46" s="27">
        <v>238</v>
      </c>
    </row>
    <row r="47" spans="2:11" x14ac:dyDescent="0.15">
      <c r="B47" s="36" t="s">
        <v>44</v>
      </c>
      <c r="C47" s="25">
        <v>30107</v>
      </c>
      <c r="D47" s="26">
        <v>25181</v>
      </c>
      <c r="E47" s="26">
        <f t="shared" si="4"/>
        <v>4833</v>
      </c>
      <c r="F47" s="26">
        <v>2045</v>
      </c>
      <c r="G47" s="26">
        <v>1964</v>
      </c>
      <c r="H47" s="26">
        <v>824</v>
      </c>
      <c r="I47" s="26">
        <v>47</v>
      </c>
      <c r="J47" s="26">
        <v>7</v>
      </c>
      <c r="K47" s="27">
        <v>39</v>
      </c>
    </row>
    <row r="48" spans="2:11" x14ac:dyDescent="0.15">
      <c r="B48" s="36" t="s">
        <v>45</v>
      </c>
      <c r="C48" s="25">
        <v>95282</v>
      </c>
      <c r="D48" s="26">
        <v>77747</v>
      </c>
      <c r="E48" s="26">
        <f t="shared" si="4"/>
        <v>15783</v>
      </c>
      <c r="F48" s="26">
        <v>6710</v>
      </c>
      <c r="G48" s="26">
        <v>5952</v>
      </c>
      <c r="H48" s="26">
        <v>3121</v>
      </c>
      <c r="I48" s="26">
        <v>220</v>
      </c>
      <c r="J48" s="26">
        <v>20</v>
      </c>
      <c r="K48" s="27">
        <v>1512</v>
      </c>
    </row>
    <row r="49" spans="2:11" x14ac:dyDescent="0.15">
      <c r="B49" s="36"/>
      <c r="C49" s="25"/>
      <c r="D49" s="26"/>
      <c r="E49" s="26"/>
      <c r="F49" s="26"/>
      <c r="G49" s="26"/>
      <c r="H49" s="26"/>
      <c r="I49" s="26"/>
      <c r="J49" s="26"/>
      <c r="K49" s="27"/>
    </row>
    <row r="50" spans="2:11" s="33" customFormat="1" x14ac:dyDescent="0.15">
      <c r="B50" s="28" t="s">
        <v>46</v>
      </c>
      <c r="C50" s="35">
        <f>SUBTOTAL(9,C52:C58)</f>
        <v>25693</v>
      </c>
      <c r="D50" s="31">
        <f t="shared" ref="D50:K50" si="13">SUBTOTAL(9,D52:D58)</f>
        <v>21455</v>
      </c>
      <c r="E50" s="31">
        <f t="shared" si="4"/>
        <v>2941</v>
      </c>
      <c r="F50" s="31">
        <f t="shared" si="13"/>
        <v>952</v>
      </c>
      <c r="G50" s="31">
        <f t="shared" si="13"/>
        <v>1074</v>
      </c>
      <c r="H50" s="31">
        <f t="shared" si="13"/>
        <v>915</v>
      </c>
      <c r="I50" s="31">
        <f t="shared" si="13"/>
        <v>1235</v>
      </c>
      <c r="J50" s="31">
        <f t="shared" si="13"/>
        <v>8</v>
      </c>
      <c r="K50" s="32">
        <f t="shared" si="13"/>
        <v>53</v>
      </c>
    </row>
    <row r="51" spans="2:11" ht="12.75" customHeight="1" x14ac:dyDescent="0.15">
      <c r="B51" s="34"/>
      <c r="C51" s="25"/>
      <c r="D51" s="26"/>
      <c r="E51" s="26"/>
      <c r="F51" s="26"/>
      <c r="G51" s="26"/>
      <c r="H51" s="26"/>
      <c r="I51" s="26"/>
      <c r="J51" s="26"/>
      <c r="K51" s="27"/>
    </row>
    <row r="52" spans="2:11" x14ac:dyDescent="0.15">
      <c r="B52" s="36" t="s">
        <v>47</v>
      </c>
      <c r="C52" s="25">
        <v>4713</v>
      </c>
      <c r="D52" s="26">
        <v>4054</v>
      </c>
      <c r="E52" s="26">
        <f t="shared" si="4"/>
        <v>579</v>
      </c>
      <c r="F52" s="26">
        <v>246</v>
      </c>
      <c r="G52" s="26">
        <v>228</v>
      </c>
      <c r="H52" s="26">
        <v>105</v>
      </c>
      <c r="I52" s="26">
        <v>73</v>
      </c>
      <c r="J52" s="26">
        <v>0</v>
      </c>
      <c r="K52" s="27">
        <v>7</v>
      </c>
    </row>
    <row r="53" spans="2:11" x14ac:dyDescent="0.15">
      <c r="B53" s="36" t="s">
        <v>48</v>
      </c>
      <c r="C53" s="25">
        <v>11186</v>
      </c>
      <c r="D53" s="26">
        <v>9873</v>
      </c>
      <c r="E53" s="26">
        <f t="shared" si="4"/>
        <v>1243</v>
      </c>
      <c r="F53" s="26">
        <v>441</v>
      </c>
      <c r="G53" s="26">
        <v>512</v>
      </c>
      <c r="H53" s="26">
        <v>290</v>
      </c>
      <c r="I53" s="26">
        <v>37</v>
      </c>
      <c r="J53" s="26">
        <v>1</v>
      </c>
      <c r="K53" s="27">
        <v>32</v>
      </c>
    </row>
    <row r="54" spans="2:11" x14ac:dyDescent="0.15">
      <c r="B54" s="36" t="s">
        <v>49</v>
      </c>
      <c r="C54" s="25">
        <v>4607</v>
      </c>
      <c r="D54" s="26">
        <v>3461</v>
      </c>
      <c r="E54" s="26">
        <f t="shared" si="4"/>
        <v>442</v>
      </c>
      <c r="F54" s="26">
        <v>87</v>
      </c>
      <c r="G54" s="26">
        <v>110</v>
      </c>
      <c r="H54" s="26">
        <v>245</v>
      </c>
      <c r="I54" s="26">
        <v>692</v>
      </c>
      <c r="J54" s="26">
        <v>5</v>
      </c>
      <c r="K54" s="27">
        <v>7</v>
      </c>
    </row>
    <row r="55" spans="2:11" x14ac:dyDescent="0.15">
      <c r="B55" s="36" t="s">
        <v>50</v>
      </c>
      <c r="C55" s="25">
        <v>3408</v>
      </c>
      <c r="D55" s="26">
        <v>2563</v>
      </c>
      <c r="E55" s="26">
        <f t="shared" si="4"/>
        <v>437</v>
      </c>
      <c r="F55" s="26">
        <v>139</v>
      </c>
      <c r="G55" s="26">
        <v>128</v>
      </c>
      <c r="H55" s="26">
        <v>170</v>
      </c>
      <c r="I55" s="26">
        <v>399</v>
      </c>
      <c r="J55" s="26">
        <v>1</v>
      </c>
      <c r="K55" s="27">
        <v>7</v>
      </c>
    </row>
    <row r="56" spans="2:11" x14ac:dyDescent="0.15">
      <c r="B56" s="36" t="s">
        <v>51</v>
      </c>
      <c r="C56" s="25">
        <v>1005</v>
      </c>
      <c r="D56" s="26">
        <v>885</v>
      </c>
      <c r="E56" s="26">
        <f t="shared" si="4"/>
        <v>110</v>
      </c>
      <c r="F56" s="26">
        <v>18</v>
      </c>
      <c r="G56" s="26">
        <v>51</v>
      </c>
      <c r="H56" s="26">
        <v>41</v>
      </c>
      <c r="I56" s="26">
        <v>10</v>
      </c>
      <c r="J56" s="26">
        <v>0</v>
      </c>
      <c r="K56" s="27">
        <v>0</v>
      </c>
    </row>
    <row r="57" spans="2:11" x14ac:dyDescent="0.15">
      <c r="B57" s="36"/>
      <c r="C57" s="25"/>
      <c r="D57" s="26"/>
      <c r="E57" s="26"/>
      <c r="F57" s="26"/>
      <c r="G57" s="26"/>
      <c r="H57" s="26"/>
      <c r="I57" s="26"/>
      <c r="J57" s="26"/>
      <c r="K57" s="27"/>
    </row>
    <row r="58" spans="2:11" x14ac:dyDescent="0.15">
      <c r="B58" s="36" t="s">
        <v>52</v>
      </c>
      <c r="C58" s="25">
        <v>774</v>
      </c>
      <c r="D58" s="26">
        <v>619</v>
      </c>
      <c r="E58" s="26">
        <f t="shared" si="4"/>
        <v>130</v>
      </c>
      <c r="F58" s="26">
        <v>21</v>
      </c>
      <c r="G58" s="26">
        <v>45</v>
      </c>
      <c r="H58" s="26">
        <v>64</v>
      </c>
      <c r="I58" s="26">
        <v>24</v>
      </c>
      <c r="J58" s="26">
        <v>1</v>
      </c>
      <c r="K58" s="27">
        <v>0</v>
      </c>
    </row>
    <row r="59" spans="2:11" x14ac:dyDescent="0.15">
      <c r="B59" s="36"/>
      <c r="C59" s="25"/>
      <c r="D59" s="26"/>
      <c r="E59" s="26"/>
      <c r="F59" s="26"/>
      <c r="G59" s="26"/>
      <c r="H59" s="26"/>
      <c r="I59" s="26"/>
      <c r="J59" s="26"/>
      <c r="K59" s="27"/>
    </row>
    <row r="60" spans="2:11" s="33" customFormat="1" x14ac:dyDescent="0.15">
      <c r="B60" s="28" t="s">
        <v>53</v>
      </c>
      <c r="C60" s="35">
        <f>SUBTOTAL(9,C62:C64)</f>
        <v>41443</v>
      </c>
      <c r="D60" s="31">
        <f t="shared" ref="D60:K60" si="14">SUBTOTAL(9,D62:D64)</f>
        <v>31100</v>
      </c>
      <c r="E60" s="31">
        <f t="shared" si="4"/>
        <v>7927</v>
      </c>
      <c r="F60" s="31">
        <f t="shared" si="14"/>
        <v>2500</v>
      </c>
      <c r="G60" s="31">
        <f t="shared" si="14"/>
        <v>2253</v>
      </c>
      <c r="H60" s="31">
        <f t="shared" si="14"/>
        <v>3174</v>
      </c>
      <c r="I60" s="31">
        <f t="shared" si="14"/>
        <v>486</v>
      </c>
      <c r="J60" s="31">
        <f t="shared" si="14"/>
        <v>18</v>
      </c>
      <c r="K60" s="32">
        <f t="shared" si="14"/>
        <v>1915</v>
      </c>
    </row>
    <row r="61" spans="2:11" x14ac:dyDescent="0.15">
      <c r="B61" s="34"/>
      <c r="C61" s="25"/>
      <c r="D61" s="26"/>
      <c r="E61" s="26"/>
      <c r="F61" s="26"/>
      <c r="G61" s="26"/>
      <c r="H61" s="26"/>
      <c r="I61" s="26"/>
      <c r="J61" s="26"/>
      <c r="K61" s="27"/>
    </row>
    <row r="62" spans="2:11" x14ac:dyDescent="0.15">
      <c r="B62" s="36" t="s">
        <v>54</v>
      </c>
      <c r="C62" s="25">
        <v>18994</v>
      </c>
      <c r="D62" s="26">
        <v>13687</v>
      </c>
      <c r="E62" s="26">
        <f t="shared" si="4"/>
        <v>3929</v>
      </c>
      <c r="F62" s="26">
        <v>1181</v>
      </c>
      <c r="G62" s="26">
        <v>715</v>
      </c>
      <c r="H62" s="26">
        <v>2033</v>
      </c>
      <c r="I62" s="26">
        <v>201</v>
      </c>
      <c r="J62" s="26">
        <v>10</v>
      </c>
      <c r="K62" s="27">
        <v>1167</v>
      </c>
    </row>
    <row r="63" spans="2:11" x14ac:dyDescent="0.15">
      <c r="B63" s="36" t="s">
        <v>55</v>
      </c>
      <c r="C63" s="25">
        <v>15184</v>
      </c>
      <c r="D63" s="26">
        <v>11051</v>
      </c>
      <c r="E63" s="26">
        <f t="shared" si="4"/>
        <v>3154</v>
      </c>
      <c r="F63" s="26">
        <v>1051</v>
      </c>
      <c r="G63" s="26">
        <v>1200</v>
      </c>
      <c r="H63" s="26">
        <v>903</v>
      </c>
      <c r="I63" s="26">
        <v>247</v>
      </c>
      <c r="J63" s="26">
        <v>7</v>
      </c>
      <c r="K63" s="27">
        <v>728</v>
      </c>
    </row>
    <row r="64" spans="2:11" x14ac:dyDescent="0.15">
      <c r="B64" s="36" t="s">
        <v>56</v>
      </c>
      <c r="C64" s="25">
        <v>7265</v>
      </c>
      <c r="D64" s="26">
        <v>6362</v>
      </c>
      <c r="E64" s="26">
        <f t="shared" si="4"/>
        <v>844</v>
      </c>
      <c r="F64" s="26">
        <v>268</v>
      </c>
      <c r="G64" s="26">
        <v>338</v>
      </c>
      <c r="H64" s="26">
        <v>238</v>
      </c>
      <c r="I64" s="26">
        <v>38</v>
      </c>
      <c r="J64" s="26">
        <v>1</v>
      </c>
      <c r="K64" s="27">
        <v>20</v>
      </c>
    </row>
    <row r="65" spans="2:11" x14ac:dyDescent="0.15">
      <c r="B65" s="36"/>
      <c r="C65" s="25"/>
      <c r="D65" s="26"/>
      <c r="E65" s="26"/>
      <c r="F65" s="26"/>
      <c r="G65" s="26"/>
      <c r="H65" s="26"/>
      <c r="I65" s="26"/>
      <c r="J65" s="26"/>
      <c r="K65" s="27"/>
    </row>
    <row r="66" spans="2:11" s="33" customFormat="1" x14ac:dyDescent="0.15">
      <c r="B66" s="28" t="s">
        <v>57</v>
      </c>
      <c r="C66" s="35">
        <f>SUBTOTAL(9,C68:C69)</f>
        <v>10509</v>
      </c>
      <c r="D66" s="31">
        <f t="shared" ref="D66:K66" si="15">SUBTOTAL(9,D68:D69)</f>
        <v>9281</v>
      </c>
      <c r="E66" s="31">
        <f t="shared" si="4"/>
        <v>1152</v>
      </c>
      <c r="F66" s="31">
        <f t="shared" si="15"/>
        <v>353</v>
      </c>
      <c r="G66" s="31">
        <f t="shared" si="15"/>
        <v>509</v>
      </c>
      <c r="H66" s="31">
        <f t="shared" si="15"/>
        <v>290</v>
      </c>
      <c r="I66" s="31">
        <f t="shared" si="15"/>
        <v>14</v>
      </c>
      <c r="J66" s="31">
        <f t="shared" si="15"/>
        <v>2</v>
      </c>
      <c r="K66" s="32">
        <f t="shared" si="15"/>
        <v>60</v>
      </c>
    </row>
    <row r="67" spans="2:11" x14ac:dyDescent="0.15">
      <c r="B67" s="34"/>
      <c r="C67" s="25"/>
      <c r="D67" s="26"/>
      <c r="E67" s="26"/>
      <c r="F67" s="26"/>
      <c r="G67" s="26"/>
      <c r="H67" s="26"/>
      <c r="I67" s="26"/>
      <c r="J67" s="26"/>
      <c r="K67" s="27"/>
    </row>
    <row r="68" spans="2:11" x14ac:dyDescent="0.15">
      <c r="B68" s="36" t="s">
        <v>58</v>
      </c>
      <c r="C68" s="25">
        <v>6166</v>
      </c>
      <c r="D68" s="26">
        <v>5434</v>
      </c>
      <c r="E68" s="26">
        <f t="shared" si="4"/>
        <v>686</v>
      </c>
      <c r="F68" s="26">
        <v>237</v>
      </c>
      <c r="G68" s="26">
        <v>253</v>
      </c>
      <c r="H68" s="26">
        <v>196</v>
      </c>
      <c r="I68" s="26">
        <v>12</v>
      </c>
      <c r="J68" s="26">
        <v>1</v>
      </c>
      <c r="K68" s="27">
        <v>33</v>
      </c>
    </row>
    <row r="69" spans="2:11" x14ac:dyDescent="0.15">
      <c r="B69" s="36" t="s">
        <v>59</v>
      </c>
      <c r="C69" s="25">
        <v>4343</v>
      </c>
      <c r="D69" s="26">
        <v>3847</v>
      </c>
      <c r="E69" s="26">
        <f t="shared" si="4"/>
        <v>466</v>
      </c>
      <c r="F69" s="26">
        <v>116</v>
      </c>
      <c r="G69" s="26">
        <v>256</v>
      </c>
      <c r="H69" s="26">
        <v>94</v>
      </c>
      <c r="I69" s="26">
        <v>2</v>
      </c>
      <c r="J69" s="26">
        <v>1</v>
      </c>
      <c r="K69" s="27">
        <v>27</v>
      </c>
    </row>
    <row r="70" spans="2:11" x14ac:dyDescent="0.15">
      <c r="B70" s="36"/>
      <c r="C70" s="25"/>
      <c r="D70" s="26"/>
      <c r="E70" s="26"/>
      <c r="F70" s="26"/>
      <c r="G70" s="26"/>
      <c r="H70" s="26"/>
      <c r="I70" s="26"/>
      <c r="J70" s="26"/>
      <c r="K70" s="27"/>
    </row>
    <row r="71" spans="2:11" s="33" customFormat="1" x14ac:dyDescent="0.15">
      <c r="B71" s="28" t="s">
        <v>60</v>
      </c>
      <c r="C71" s="35">
        <f>SUBTOTAL(9,C73:C75)</f>
        <v>42295</v>
      </c>
      <c r="D71" s="31">
        <f t="shared" ref="D71:K71" si="16">SUBTOTAL(9,D73:D75)</f>
        <v>35208</v>
      </c>
      <c r="E71" s="31">
        <f t="shared" si="4"/>
        <v>6730</v>
      </c>
      <c r="F71" s="31">
        <f t="shared" si="16"/>
        <v>2264</v>
      </c>
      <c r="G71" s="31">
        <f t="shared" si="16"/>
        <v>2773</v>
      </c>
      <c r="H71" s="31">
        <f t="shared" si="16"/>
        <v>1693</v>
      </c>
      <c r="I71" s="31">
        <f t="shared" si="16"/>
        <v>188</v>
      </c>
      <c r="J71" s="31">
        <f t="shared" si="16"/>
        <v>3</v>
      </c>
      <c r="K71" s="32">
        <f t="shared" si="16"/>
        <v>166</v>
      </c>
    </row>
    <row r="72" spans="2:11" x14ac:dyDescent="0.15">
      <c r="B72" s="34"/>
      <c r="C72" s="25"/>
      <c r="D72" s="26"/>
      <c r="E72" s="26"/>
      <c r="F72" s="26"/>
      <c r="G72" s="26"/>
      <c r="H72" s="26"/>
      <c r="I72" s="26"/>
      <c r="J72" s="26"/>
      <c r="K72" s="27"/>
    </row>
    <row r="73" spans="2:11" x14ac:dyDescent="0.15">
      <c r="B73" s="36" t="s">
        <v>61</v>
      </c>
      <c r="C73" s="25">
        <v>20236</v>
      </c>
      <c r="D73" s="26">
        <v>16749</v>
      </c>
      <c r="E73" s="26">
        <f t="shared" si="4"/>
        <v>3324</v>
      </c>
      <c r="F73" s="26">
        <v>1280</v>
      </c>
      <c r="G73" s="26">
        <v>1516</v>
      </c>
      <c r="H73" s="26">
        <v>528</v>
      </c>
      <c r="I73" s="26">
        <v>70</v>
      </c>
      <c r="J73" s="26">
        <v>1</v>
      </c>
      <c r="K73" s="27">
        <v>92</v>
      </c>
    </row>
    <row r="74" spans="2:11" x14ac:dyDescent="0.15">
      <c r="B74" s="36" t="s">
        <v>62</v>
      </c>
      <c r="C74" s="25">
        <v>14493</v>
      </c>
      <c r="D74" s="26">
        <v>12149</v>
      </c>
      <c r="E74" s="26">
        <f t="shared" si="4"/>
        <v>2194</v>
      </c>
      <c r="F74" s="26">
        <v>722</v>
      </c>
      <c r="G74" s="26">
        <v>739</v>
      </c>
      <c r="H74" s="26">
        <v>733</v>
      </c>
      <c r="I74" s="26">
        <v>77</v>
      </c>
      <c r="J74" s="26">
        <v>2</v>
      </c>
      <c r="K74" s="27">
        <v>71</v>
      </c>
    </row>
    <row r="75" spans="2:11" x14ac:dyDescent="0.15">
      <c r="B75" s="36" t="s">
        <v>63</v>
      </c>
      <c r="C75" s="25">
        <v>7566</v>
      </c>
      <c r="D75" s="26">
        <v>6310</v>
      </c>
      <c r="E75" s="26">
        <f t="shared" si="4"/>
        <v>1212</v>
      </c>
      <c r="F75" s="26">
        <v>262</v>
      </c>
      <c r="G75" s="26">
        <v>518</v>
      </c>
      <c r="H75" s="26">
        <v>432</v>
      </c>
      <c r="I75" s="26">
        <v>41</v>
      </c>
      <c r="J75" s="26">
        <v>0</v>
      </c>
      <c r="K75" s="27">
        <v>3</v>
      </c>
    </row>
    <row r="76" spans="2:11" x14ac:dyDescent="0.15">
      <c r="B76" s="36"/>
      <c r="C76" s="25"/>
      <c r="D76" s="26"/>
      <c r="E76" s="26"/>
      <c r="F76" s="26"/>
      <c r="G76" s="26"/>
      <c r="H76" s="26"/>
      <c r="I76" s="26"/>
      <c r="J76" s="26"/>
      <c r="K76" s="27"/>
    </row>
    <row r="77" spans="2:11" s="33" customFormat="1" x14ac:dyDescent="0.15">
      <c r="B77" s="28" t="s">
        <v>64</v>
      </c>
      <c r="C77" s="35">
        <f>SUBTOTAL(9,C79:C85)</f>
        <v>83275</v>
      </c>
      <c r="D77" s="31">
        <f t="shared" ref="D77:K77" si="17">SUBTOTAL(9,D79:D85)</f>
        <v>67923</v>
      </c>
      <c r="E77" s="31">
        <f t="shared" si="4"/>
        <v>13029</v>
      </c>
      <c r="F77" s="31">
        <f t="shared" si="17"/>
        <v>4566</v>
      </c>
      <c r="G77" s="31">
        <f t="shared" si="17"/>
        <v>5983</v>
      </c>
      <c r="H77" s="31">
        <f t="shared" si="17"/>
        <v>2480</v>
      </c>
      <c r="I77" s="31">
        <f t="shared" si="17"/>
        <v>569</v>
      </c>
      <c r="J77" s="31">
        <f t="shared" si="17"/>
        <v>24</v>
      </c>
      <c r="K77" s="32">
        <f t="shared" si="17"/>
        <v>1643</v>
      </c>
    </row>
    <row r="78" spans="2:11" x14ac:dyDescent="0.15">
      <c r="B78" s="34"/>
      <c r="C78" s="25"/>
      <c r="D78" s="26"/>
      <c r="E78" s="26"/>
      <c r="F78" s="26"/>
      <c r="G78" s="26"/>
      <c r="H78" s="26"/>
      <c r="I78" s="26"/>
      <c r="J78" s="26"/>
      <c r="K78" s="27"/>
    </row>
    <row r="79" spans="2:11" x14ac:dyDescent="0.15">
      <c r="B79" s="36" t="s">
        <v>65</v>
      </c>
      <c r="C79" s="25">
        <v>19770</v>
      </c>
      <c r="D79" s="26">
        <v>16775</v>
      </c>
      <c r="E79" s="26">
        <f t="shared" si="4"/>
        <v>2799</v>
      </c>
      <c r="F79" s="26">
        <v>1277</v>
      </c>
      <c r="G79" s="26">
        <v>1071</v>
      </c>
      <c r="H79" s="26">
        <v>451</v>
      </c>
      <c r="I79" s="26">
        <v>74</v>
      </c>
      <c r="J79" s="26">
        <v>0</v>
      </c>
      <c r="K79" s="27">
        <v>122</v>
      </c>
    </row>
    <row r="80" spans="2:11" x14ac:dyDescent="0.15">
      <c r="B80" s="36" t="s">
        <v>66</v>
      </c>
      <c r="C80" s="25">
        <v>25241</v>
      </c>
      <c r="D80" s="26">
        <v>20092</v>
      </c>
      <c r="E80" s="26">
        <f t="shared" si="4"/>
        <v>3930</v>
      </c>
      <c r="F80" s="26">
        <v>1476</v>
      </c>
      <c r="G80" s="26">
        <v>1744</v>
      </c>
      <c r="H80" s="26">
        <v>710</v>
      </c>
      <c r="I80" s="26">
        <v>231</v>
      </c>
      <c r="J80" s="26">
        <v>5</v>
      </c>
      <c r="K80" s="27">
        <v>893</v>
      </c>
    </row>
    <row r="81" spans="2:11" x14ac:dyDescent="0.15">
      <c r="B81" s="36" t="s">
        <v>67</v>
      </c>
      <c r="C81" s="25">
        <v>9530</v>
      </c>
      <c r="D81" s="26">
        <v>8192</v>
      </c>
      <c r="E81" s="26">
        <f t="shared" ref="E81:E143" si="18">SUM(F81:H81)</f>
        <v>1225</v>
      </c>
      <c r="F81" s="26">
        <v>280</v>
      </c>
      <c r="G81" s="26">
        <v>590</v>
      </c>
      <c r="H81" s="26">
        <v>355</v>
      </c>
      <c r="I81" s="26">
        <v>84</v>
      </c>
      <c r="J81" s="26">
        <v>2</v>
      </c>
      <c r="K81" s="27">
        <v>27</v>
      </c>
    </row>
    <row r="82" spans="2:11" x14ac:dyDescent="0.15">
      <c r="B82" s="36" t="s">
        <v>68</v>
      </c>
      <c r="C82" s="25">
        <v>15063</v>
      </c>
      <c r="D82" s="26">
        <v>11221</v>
      </c>
      <c r="E82" s="26">
        <f t="shared" si="18"/>
        <v>3213</v>
      </c>
      <c r="F82" s="26">
        <v>885</v>
      </c>
      <c r="G82" s="26">
        <v>1685</v>
      </c>
      <c r="H82" s="26">
        <v>643</v>
      </c>
      <c r="I82" s="26">
        <v>72</v>
      </c>
      <c r="J82" s="26">
        <v>17</v>
      </c>
      <c r="K82" s="27">
        <v>540</v>
      </c>
    </row>
    <row r="83" spans="2:11" x14ac:dyDescent="0.15">
      <c r="B83" s="36" t="s">
        <v>69</v>
      </c>
      <c r="C83" s="25">
        <v>4850</v>
      </c>
      <c r="D83" s="26">
        <v>4274</v>
      </c>
      <c r="E83" s="26">
        <f t="shared" si="18"/>
        <v>555</v>
      </c>
      <c r="F83" s="26">
        <v>183</v>
      </c>
      <c r="G83" s="26">
        <v>238</v>
      </c>
      <c r="H83" s="26">
        <v>134</v>
      </c>
      <c r="I83" s="26">
        <v>24</v>
      </c>
      <c r="J83" s="26">
        <v>0</v>
      </c>
      <c r="K83" s="27">
        <v>0</v>
      </c>
    </row>
    <row r="84" spans="2:11" x14ac:dyDescent="0.15">
      <c r="B84" s="36"/>
      <c r="C84" s="25"/>
      <c r="D84" s="26"/>
      <c r="E84" s="26"/>
      <c r="F84" s="26"/>
      <c r="G84" s="26"/>
      <c r="H84" s="26"/>
      <c r="I84" s="26"/>
      <c r="J84" s="26"/>
      <c r="K84" s="27"/>
    </row>
    <row r="85" spans="2:11" x14ac:dyDescent="0.15">
      <c r="B85" s="36" t="s">
        <v>70</v>
      </c>
      <c r="C85" s="25">
        <v>8821</v>
      </c>
      <c r="D85" s="26">
        <v>7369</v>
      </c>
      <c r="E85" s="26">
        <f t="shared" si="18"/>
        <v>1307</v>
      </c>
      <c r="F85" s="26">
        <v>465</v>
      </c>
      <c r="G85" s="26">
        <v>655</v>
      </c>
      <c r="H85" s="26">
        <v>187</v>
      </c>
      <c r="I85" s="26">
        <v>84</v>
      </c>
      <c r="J85" s="26">
        <v>0</v>
      </c>
      <c r="K85" s="27">
        <v>61</v>
      </c>
    </row>
    <row r="86" spans="2:11" x14ac:dyDescent="0.15">
      <c r="B86" s="37"/>
      <c r="C86" s="25"/>
      <c r="D86" s="26"/>
      <c r="E86" s="26"/>
      <c r="F86" s="26"/>
      <c r="G86" s="26"/>
      <c r="H86" s="26"/>
      <c r="I86" s="26"/>
      <c r="J86" s="26"/>
      <c r="K86" s="27"/>
    </row>
    <row r="87" spans="2:11" s="33" customFormat="1" x14ac:dyDescent="0.15">
      <c r="B87" s="28" t="s">
        <v>71</v>
      </c>
      <c r="C87" s="35">
        <f>SUBTOTAL(9,C89:C103)</f>
        <v>60625</v>
      </c>
      <c r="D87" s="31">
        <f t="shared" ref="D87:K87" si="19">SUBTOTAL(9,D89:D103)</f>
        <v>52183</v>
      </c>
      <c r="E87" s="31">
        <f t="shared" si="18"/>
        <v>7981</v>
      </c>
      <c r="F87" s="31">
        <f t="shared" si="19"/>
        <v>2617</v>
      </c>
      <c r="G87" s="31">
        <f t="shared" si="19"/>
        <v>3768</v>
      </c>
      <c r="H87" s="31">
        <f t="shared" si="19"/>
        <v>1596</v>
      </c>
      <c r="I87" s="31">
        <f t="shared" si="19"/>
        <v>119</v>
      </c>
      <c r="J87" s="31">
        <f t="shared" si="19"/>
        <v>15</v>
      </c>
      <c r="K87" s="32">
        <f t="shared" si="19"/>
        <v>232</v>
      </c>
    </row>
    <row r="88" spans="2:11" x14ac:dyDescent="0.15">
      <c r="B88" s="34"/>
      <c r="C88" s="25"/>
      <c r="D88" s="26"/>
      <c r="E88" s="26"/>
      <c r="F88" s="26"/>
      <c r="G88" s="26"/>
      <c r="H88" s="26"/>
      <c r="I88" s="26"/>
      <c r="J88" s="26"/>
      <c r="K88" s="27"/>
    </row>
    <row r="89" spans="2:11" x14ac:dyDescent="0.15">
      <c r="B89" s="36" t="s">
        <v>72</v>
      </c>
      <c r="C89" s="25">
        <v>13167</v>
      </c>
      <c r="D89" s="26">
        <v>11313</v>
      </c>
      <c r="E89" s="26">
        <f t="shared" si="18"/>
        <v>1779</v>
      </c>
      <c r="F89" s="26">
        <v>626</v>
      </c>
      <c r="G89" s="26">
        <v>805</v>
      </c>
      <c r="H89" s="26">
        <v>348</v>
      </c>
      <c r="I89" s="26">
        <v>12</v>
      </c>
      <c r="J89" s="26">
        <v>7</v>
      </c>
      <c r="K89" s="27">
        <v>56</v>
      </c>
    </row>
    <row r="90" spans="2:11" x14ac:dyDescent="0.15">
      <c r="B90" s="36" t="s">
        <v>73</v>
      </c>
      <c r="C90" s="25">
        <v>13080</v>
      </c>
      <c r="D90" s="26">
        <v>11059</v>
      </c>
      <c r="E90" s="26">
        <f t="shared" si="18"/>
        <v>1888</v>
      </c>
      <c r="F90" s="26">
        <v>659</v>
      </c>
      <c r="G90" s="26">
        <v>970</v>
      </c>
      <c r="H90" s="26">
        <v>259</v>
      </c>
      <c r="I90" s="26">
        <v>19</v>
      </c>
      <c r="J90" s="26">
        <v>0</v>
      </c>
      <c r="K90" s="27">
        <v>114</v>
      </c>
    </row>
    <row r="91" spans="2:11" x14ac:dyDescent="0.15">
      <c r="B91" s="36" t="s">
        <v>74</v>
      </c>
      <c r="C91" s="25">
        <v>4962</v>
      </c>
      <c r="D91" s="26">
        <v>4204</v>
      </c>
      <c r="E91" s="26">
        <f t="shared" si="18"/>
        <v>719</v>
      </c>
      <c r="F91" s="26">
        <v>276</v>
      </c>
      <c r="G91" s="26">
        <v>322</v>
      </c>
      <c r="H91" s="26">
        <v>121</v>
      </c>
      <c r="I91" s="26">
        <v>27</v>
      </c>
      <c r="J91" s="26">
        <v>0</v>
      </c>
      <c r="K91" s="27">
        <v>12</v>
      </c>
    </row>
    <row r="92" spans="2:11" x14ac:dyDescent="0.15">
      <c r="B92" s="36" t="s">
        <v>75</v>
      </c>
      <c r="C92" s="25">
        <v>6538</v>
      </c>
      <c r="D92" s="26">
        <v>5692</v>
      </c>
      <c r="E92" s="26">
        <f t="shared" si="18"/>
        <v>808</v>
      </c>
      <c r="F92" s="26">
        <v>253</v>
      </c>
      <c r="G92" s="26">
        <v>359</v>
      </c>
      <c r="H92" s="26">
        <v>196</v>
      </c>
      <c r="I92" s="26">
        <v>8</v>
      </c>
      <c r="J92" s="26">
        <v>8</v>
      </c>
      <c r="K92" s="27">
        <v>22</v>
      </c>
    </row>
    <row r="93" spans="2:11" x14ac:dyDescent="0.15">
      <c r="B93" s="36" t="s">
        <v>76</v>
      </c>
      <c r="C93" s="25">
        <v>484</v>
      </c>
      <c r="D93" s="26">
        <v>404</v>
      </c>
      <c r="E93" s="26">
        <f t="shared" si="18"/>
        <v>80</v>
      </c>
      <c r="F93" s="26">
        <v>11</v>
      </c>
      <c r="G93" s="26">
        <v>21</v>
      </c>
      <c r="H93" s="26">
        <v>48</v>
      </c>
      <c r="I93" s="26">
        <v>0</v>
      </c>
      <c r="J93" s="26">
        <v>0</v>
      </c>
      <c r="K93" s="27">
        <v>0</v>
      </c>
    </row>
    <row r="94" spans="2:11" x14ac:dyDescent="0.15">
      <c r="B94" s="36"/>
      <c r="C94" s="25"/>
      <c r="D94" s="26"/>
      <c r="E94" s="26"/>
      <c r="F94" s="26"/>
      <c r="G94" s="26"/>
      <c r="H94" s="26"/>
      <c r="I94" s="26"/>
      <c r="J94" s="26"/>
      <c r="K94" s="27"/>
    </row>
    <row r="95" spans="2:11" x14ac:dyDescent="0.15">
      <c r="B95" s="36" t="s">
        <v>77</v>
      </c>
      <c r="C95" s="25">
        <v>970</v>
      </c>
      <c r="D95" s="26">
        <v>788</v>
      </c>
      <c r="E95" s="26">
        <f t="shared" si="18"/>
        <v>85</v>
      </c>
      <c r="F95" s="26">
        <v>15</v>
      </c>
      <c r="G95" s="26">
        <v>33</v>
      </c>
      <c r="H95" s="26">
        <v>37</v>
      </c>
      <c r="I95" s="26">
        <v>6</v>
      </c>
      <c r="J95" s="26">
        <v>0</v>
      </c>
      <c r="K95" s="27">
        <v>2</v>
      </c>
    </row>
    <row r="96" spans="2:11" x14ac:dyDescent="0.15">
      <c r="B96" s="36" t="s">
        <v>78</v>
      </c>
      <c r="C96" s="25">
        <v>3851</v>
      </c>
      <c r="D96" s="26">
        <v>3373</v>
      </c>
      <c r="E96" s="26">
        <f t="shared" si="18"/>
        <v>456</v>
      </c>
      <c r="F96" s="26">
        <v>181</v>
      </c>
      <c r="G96" s="26">
        <v>211</v>
      </c>
      <c r="H96" s="26">
        <v>64</v>
      </c>
      <c r="I96" s="26">
        <v>21</v>
      </c>
      <c r="J96" s="26">
        <v>0</v>
      </c>
      <c r="K96" s="27">
        <v>1</v>
      </c>
    </row>
    <row r="97" spans="2:11" x14ac:dyDescent="0.15">
      <c r="B97" s="36" t="s">
        <v>79</v>
      </c>
      <c r="C97" s="25">
        <v>575</v>
      </c>
      <c r="D97" s="26">
        <v>450</v>
      </c>
      <c r="E97" s="26">
        <f t="shared" si="18"/>
        <v>123</v>
      </c>
      <c r="F97" s="26">
        <v>15</v>
      </c>
      <c r="G97" s="26">
        <v>28</v>
      </c>
      <c r="H97" s="26">
        <v>80</v>
      </c>
      <c r="I97" s="26">
        <v>0</v>
      </c>
      <c r="J97" s="26">
        <v>0</v>
      </c>
      <c r="K97" s="27">
        <v>2</v>
      </c>
    </row>
    <row r="98" spans="2:11" x14ac:dyDescent="0.15">
      <c r="B98" s="36" t="s">
        <v>80</v>
      </c>
      <c r="C98" s="25">
        <v>1362</v>
      </c>
      <c r="D98" s="26">
        <v>1162</v>
      </c>
      <c r="E98" s="26">
        <f t="shared" si="18"/>
        <v>200</v>
      </c>
      <c r="F98" s="26">
        <v>71</v>
      </c>
      <c r="G98" s="26">
        <v>85</v>
      </c>
      <c r="H98" s="26">
        <v>44</v>
      </c>
      <c r="I98" s="26">
        <v>2</v>
      </c>
      <c r="J98" s="26">
        <v>0</v>
      </c>
      <c r="K98" s="27">
        <v>1</v>
      </c>
    </row>
    <row r="99" spans="2:11" x14ac:dyDescent="0.15">
      <c r="B99" s="36" t="s">
        <v>81</v>
      </c>
      <c r="C99" s="25">
        <v>1702</v>
      </c>
      <c r="D99" s="26">
        <v>1460</v>
      </c>
      <c r="E99" s="26">
        <f t="shared" si="18"/>
        <v>234</v>
      </c>
      <c r="F99" s="26">
        <v>50</v>
      </c>
      <c r="G99" s="26">
        <v>104</v>
      </c>
      <c r="H99" s="26">
        <v>80</v>
      </c>
      <c r="I99" s="26">
        <v>5</v>
      </c>
      <c r="J99" s="26">
        <v>0</v>
      </c>
      <c r="K99" s="27">
        <v>3</v>
      </c>
    </row>
    <row r="100" spans="2:11" x14ac:dyDescent="0.15">
      <c r="B100" s="36"/>
      <c r="C100" s="25"/>
      <c r="D100" s="26"/>
      <c r="E100" s="26"/>
      <c r="F100" s="26"/>
      <c r="G100" s="26"/>
      <c r="H100" s="26"/>
      <c r="I100" s="26"/>
      <c r="J100" s="26"/>
      <c r="K100" s="27"/>
    </row>
    <row r="101" spans="2:11" x14ac:dyDescent="0.15">
      <c r="B101" s="36" t="s">
        <v>82</v>
      </c>
      <c r="C101" s="25">
        <v>6310</v>
      </c>
      <c r="D101" s="26">
        <v>5579</v>
      </c>
      <c r="E101" s="26">
        <f t="shared" si="18"/>
        <v>714</v>
      </c>
      <c r="F101" s="26">
        <v>197</v>
      </c>
      <c r="G101" s="26">
        <v>412</v>
      </c>
      <c r="H101" s="26">
        <v>105</v>
      </c>
      <c r="I101" s="26">
        <v>7</v>
      </c>
      <c r="J101" s="26">
        <v>0</v>
      </c>
      <c r="K101" s="27">
        <v>10</v>
      </c>
    </row>
    <row r="102" spans="2:11" x14ac:dyDescent="0.15">
      <c r="B102" s="36" t="s">
        <v>83</v>
      </c>
      <c r="C102" s="25">
        <v>6592</v>
      </c>
      <c r="D102" s="26">
        <v>5801</v>
      </c>
      <c r="E102" s="26">
        <f t="shared" si="18"/>
        <v>776</v>
      </c>
      <c r="F102" s="26">
        <v>233</v>
      </c>
      <c r="G102" s="26">
        <v>399</v>
      </c>
      <c r="H102" s="26">
        <v>144</v>
      </c>
      <c r="I102" s="26">
        <v>11</v>
      </c>
      <c r="J102" s="26">
        <v>0</v>
      </c>
      <c r="K102" s="27">
        <v>4</v>
      </c>
    </row>
    <row r="103" spans="2:11" x14ac:dyDescent="0.15">
      <c r="B103" s="36" t="s">
        <v>84</v>
      </c>
      <c r="C103" s="25">
        <v>1032</v>
      </c>
      <c r="D103" s="26">
        <v>898</v>
      </c>
      <c r="E103" s="26">
        <f t="shared" si="18"/>
        <v>119</v>
      </c>
      <c r="F103" s="26">
        <v>30</v>
      </c>
      <c r="G103" s="26">
        <v>19</v>
      </c>
      <c r="H103" s="26">
        <v>70</v>
      </c>
      <c r="I103" s="26">
        <v>1</v>
      </c>
      <c r="J103" s="26">
        <v>0</v>
      </c>
      <c r="K103" s="27">
        <v>5</v>
      </c>
    </row>
    <row r="104" spans="2:11" x14ac:dyDescent="0.15">
      <c r="B104" s="36"/>
      <c r="C104" s="25"/>
      <c r="D104" s="26"/>
      <c r="E104" s="26"/>
      <c r="F104" s="26"/>
      <c r="G104" s="26"/>
      <c r="H104" s="26"/>
      <c r="I104" s="26"/>
      <c r="J104" s="26"/>
      <c r="K104" s="27"/>
    </row>
    <row r="105" spans="2:11" s="33" customFormat="1" x14ac:dyDescent="0.15">
      <c r="B105" s="28" t="s">
        <v>85</v>
      </c>
      <c r="C105" s="35">
        <f>SUBTOTAL(9,C107:C113)</f>
        <v>28399</v>
      </c>
      <c r="D105" s="31">
        <f t="shared" ref="D105:K105" si="20">SUBTOTAL(9,D107:D113)</f>
        <v>24181</v>
      </c>
      <c r="E105" s="31">
        <f t="shared" si="18"/>
        <v>3803</v>
      </c>
      <c r="F105" s="31">
        <f t="shared" si="20"/>
        <v>1281</v>
      </c>
      <c r="G105" s="31">
        <f t="shared" si="20"/>
        <v>1434</v>
      </c>
      <c r="H105" s="31">
        <f t="shared" si="20"/>
        <v>1088</v>
      </c>
      <c r="I105" s="31">
        <f t="shared" si="20"/>
        <v>59</v>
      </c>
      <c r="J105" s="31">
        <f t="shared" si="20"/>
        <v>5</v>
      </c>
      <c r="K105" s="32">
        <f t="shared" si="20"/>
        <v>144</v>
      </c>
    </row>
    <row r="106" spans="2:11" x14ac:dyDescent="0.15">
      <c r="B106" s="34"/>
      <c r="C106" s="25"/>
      <c r="D106" s="26"/>
      <c r="E106" s="26"/>
      <c r="F106" s="26"/>
      <c r="G106" s="26"/>
      <c r="H106" s="26"/>
      <c r="I106" s="26"/>
      <c r="J106" s="26"/>
      <c r="K106" s="27"/>
    </row>
    <row r="107" spans="2:11" x14ac:dyDescent="0.15">
      <c r="B107" s="38" t="s">
        <v>86</v>
      </c>
      <c r="C107" s="25">
        <v>4670</v>
      </c>
      <c r="D107" s="26">
        <v>3989</v>
      </c>
      <c r="E107" s="26">
        <f t="shared" si="18"/>
        <v>663</v>
      </c>
      <c r="F107" s="26">
        <v>245</v>
      </c>
      <c r="G107" s="26">
        <v>230</v>
      </c>
      <c r="H107" s="26">
        <v>188</v>
      </c>
      <c r="I107" s="26">
        <v>5</v>
      </c>
      <c r="J107" s="26">
        <v>0</v>
      </c>
      <c r="K107" s="27">
        <v>13</v>
      </c>
    </row>
    <row r="108" spans="2:11" x14ac:dyDescent="0.15">
      <c r="B108" s="36" t="s">
        <v>87</v>
      </c>
      <c r="C108" s="25">
        <v>4313</v>
      </c>
      <c r="D108" s="26">
        <v>3722</v>
      </c>
      <c r="E108" s="26">
        <f t="shared" si="18"/>
        <v>370</v>
      </c>
      <c r="F108" s="26">
        <v>23</v>
      </c>
      <c r="G108" s="26">
        <v>127</v>
      </c>
      <c r="H108" s="26">
        <v>220</v>
      </c>
      <c r="I108" s="26">
        <v>5</v>
      </c>
      <c r="J108" s="26">
        <v>2</v>
      </c>
      <c r="K108" s="27">
        <v>7</v>
      </c>
    </row>
    <row r="109" spans="2:11" x14ac:dyDescent="0.15">
      <c r="B109" s="36" t="s">
        <v>88</v>
      </c>
      <c r="C109" s="25">
        <v>11826</v>
      </c>
      <c r="D109" s="26">
        <v>9744</v>
      </c>
      <c r="E109" s="26">
        <f t="shared" si="18"/>
        <v>1957</v>
      </c>
      <c r="F109" s="26">
        <v>743</v>
      </c>
      <c r="G109" s="26">
        <v>758</v>
      </c>
      <c r="H109" s="26">
        <v>456</v>
      </c>
      <c r="I109" s="26">
        <v>25</v>
      </c>
      <c r="J109" s="26">
        <v>3</v>
      </c>
      <c r="K109" s="27">
        <v>97</v>
      </c>
    </row>
    <row r="110" spans="2:11" x14ac:dyDescent="0.15">
      <c r="B110" s="36" t="s">
        <v>89</v>
      </c>
      <c r="C110" s="25">
        <v>2926</v>
      </c>
      <c r="D110" s="26">
        <v>2614</v>
      </c>
      <c r="E110" s="26">
        <f t="shared" si="18"/>
        <v>292</v>
      </c>
      <c r="F110" s="26">
        <v>108</v>
      </c>
      <c r="G110" s="26">
        <v>136</v>
      </c>
      <c r="H110" s="26">
        <v>48</v>
      </c>
      <c r="I110" s="26">
        <v>2</v>
      </c>
      <c r="J110" s="26">
        <v>0</v>
      </c>
      <c r="K110" s="27">
        <v>18</v>
      </c>
    </row>
    <row r="111" spans="2:11" x14ac:dyDescent="0.15">
      <c r="B111" s="36" t="s">
        <v>90</v>
      </c>
      <c r="C111" s="25">
        <v>839</v>
      </c>
      <c r="D111" s="26">
        <v>729</v>
      </c>
      <c r="E111" s="26">
        <f t="shared" si="18"/>
        <v>104</v>
      </c>
      <c r="F111" s="26">
        <v>15</v>
      </c>
      <c r="G111" s="26">
        <v>40</v>
      </c>
      <c r="H111" s="26">
        <v>49</v>
      </c>
      <c r="I111" s="26">
        <v>6</v>
      </c>
      <c r="J111" s="26">
        <v>0</v>
      </c>
      <c r="K111" s="27">
        <v>0</v>
      </c>
    </row>
    <row r="112" spans="2:11" x14ac:dyDescent="0.15">
      <c r="B112" s="36"/>
      <c r="C112" s="25"/>
      <c r="D112" s="26"/>
      <c r="E112" s="26"/>
      <c r="F112" s="26"/>
      <c r="G112" s="26"/>
      <c r="H112" s="26"/>
      <c r="I112" s="26"/>
      <c r="J112" s="26"/>
      <c r="K112" s="27"/>
    </row>
    <row r="113" spans="2:11" x14ac:dyDescent="0.15">
      <c r="B113" s="36" t="s">
        <v>91</v>
      </c>
      <c r="C113" s="25">
        <v>3825</v>
      </c>
      <c r="D113" s="26">
        <v>3383</v>
      </c>
      <c r="E113" s="26">
        <f t="shared" si="18"/>
        <v>417</v>
      </c>
      <c r="F113" s="26">
        <v>147</v>
      </c>
      <c r="G113" s="26">
        <v>143</v>
      </c>
      <c r="H113" s="26">
        <v>127</v>
      </c>
      <c r="I113" s="26">
        <v>16</v>
      </c>
      <c r="J113" s="26">
        <v>0</v>
      </c>
      <c r="K113" s="27">
        <v>9</v>
      </c>
    </row>
    <row r="114" spans="2:11" x14ac:dyDescent="0.15">
      <c r="B114" s="36"/>
      <c r="C114" s="25"/>
      <c r="D114" s="26"/>
      <c r="E114" s="26"/>
      <c r="F114" s="26"/>
      <c r="G114" s="26"/>
      <c r="H114" s="26"/>
      <c r="I114" s="26"/>
      <c r="J114" s="26"/>
      <c r="K114" s="27"/>
    </row>
    <row r="115" spans="2:11" s="33" customFormat="1" x14ac:dyDescent="0.15">
      <c r="B115" s="28" t="s">
        <v>92</v>
      </c>
      <c r="C115" s="35">
        <f>SUBTOTAL(9,C117:C121)</f>
        <v>22218</v>
      </c>
      <c r="D115" s="31">
        <f t="shared" ref="D115:K115" si="21">SUBTOTAL(9,D117:D121)</f>
        <v>19505</v>
      </c>
      <c r="E115" s="31">
        <f t="shared" si="18"/>
        <v>2526</v>
      </c>
      <c r="F115" s="31">
        <f t="shared" si="21"/>
        <v>552</v>
      </c>
      <c r="G115" s="31">
        <f t="shared" si="21"/>
        <v>1482</v>
      </c>
      <c r="H115" s="31">
        <f t="shared" si="21"/>
        <v>492</v>
      </c>
      <c r="I115" s="31">
        <f t="shared" si="21"/>
        <v>55</v>
      </c>
      <c r="J115" s="31">
        <f t="shared" si="21"/>
        <v>4</v>
      </c>
      <c r="K115" s="32">
        <f t="shared" si="21"/>
        <v>128</v>
      </c>
    </row>
    <row r="116" spans="2:11" x14ac:dyDescent="0.15">
      <c r="B116" s="34"/>
      <c r="C116" s="25"/>
      <c r="D116" s="26"/>
      <c r="E116" s="26"/>
      <c r="F116" s="26"/>
      <c r="G116" s="26"/>
      <c r="H116" s="26"/>
      <c r="I116" s="26"/>
      <c r="J116" s="26"/>
      <c r="K116" s="27"/>
    </row>
    <row r="117" spans="2:11" x14ac:dyDescent="0.15">
      <c r="B117" s="36" t="s">
        <v>93</v>
      </c>
      <c r="C117" s="25">
        <v>2788</v>
      </c>
      <c r="D117" s="26">
        <v>2411</v>
      </c>
      <c r="E117" s="26">
        <f t="shared" si="18"/>
        <v>371</v>
      </c>
      <c r="F117" s="26">
        <v>52</v>
      </c>
      <c r="G117" s="26">
        <v>226</v>
      </c>
      <c r="H117" s="26">
        <v>93</v>
      </c>
      <c r="I117" s="26">
        <v>2</v>
      </c>
      <c r="J117" s="26">
        <v>0</v>
      </c>
      <c r="K117" s="27">
        <v>4</v>
      </c>
    </row>
    <row r="118" spans="2:11" x14ac:dyDescent="0.15">
      <c r="B118" s="36" t="s">
        <v>94</v>
      </c>
      <c r="C118" s="25">
        <v>1843</v>
      </c>
      <c r="D118" s="26">
        <v>1643</v>
      </c>
      <c r="E118" s="26">
        <f t="shared" si="18"/>
        <v>195</v>
      </c>
      <c r="F118" s="26">
        <v>44</v>
      </c>
      <c r="G118" s="26">
        <v>93</v>
      </c>
      <c r="H118" s="26">
        <v>58</v>
      </c>
      <c r="I118" s="26">
        <v>5</v>
      </c>
      <c r="J118" s="26">
        <v>0</v>
      </c>
      <c r="K118" s="27">
        <v>0</v>
      </c>
    </row>
    <row r="119" spans="2:11" x14ac:dyDescent="0.15">
      <c r="B119" s="36" t="s">
        <v>95</v>
      </c>
      <c r="C119" s="25">
        <v>8395</v>
      </c>
      <c r="D119" s="26">
        <v>7118</v>
      </c>
      <c r="E119" s="26">
        <f t="shared" si="18"/>
        <v>1131</v>
      </c>
      <c r="F119" s="26">
        <v>262</v>
      </c>
      <c r="G119" s="26">
        <v>715</v>
      </c>
      <c r="H119" s="26">
        <v>154</v>
      </c>
      <c r="I119" s="26">
        <v>27</v>
      </c>
      <c r="J119" s="26">
        <v>2</v>
      </c>
      <c r="K119" s="27">
        <v>117</v>
      </c>
    </row>
    <row r="120" spans="2:11" x14ac:dyDescent="0.15">
      <c r="B120" s="36" t="s">
        <v>96</v>
      </c>
      <c r="C120" s="25">
        <v>4462</v>
      </c>
      <c r="D120" s="26">
        <v>3993</v>
      </c>
      <c r="E120" s="26">
        <f t="shared" si="18"/>
        <v>460</v>
      </c>
      <c r="F120" s="26">
        <v>107</v>
      </c>
      <c r="G120" s="26">
        <v>264</v>
      </c>
      <c r="H120" s="26">
        <v>89</v>
      </c>
      <c r="I120" s="26">
        <v>7</v>
      </c>
      <c r="J120" s="26">
        <v>1</v>
      </c>
      <c r="K120" s="27">
        <v>1</v>
      </c>
    </row>
    <row r="121" spans="2:11" x14ac:dyDescent="0.15">
      <c r="B121" s="36" t="s">
        <v>97</v>
      </c>
      <c r="C121" s="25">
        <v>4730</v>
      </c>
      <c r="D121" s="26">
        <v>4340</v>
      </c>
      <c r="E121" s="26">
        <f t="shared" si="18"/>
        <v>369</v>
      </c>
      <c r="F121" s="26">
        <v>87</v>
      </c>
      <c r="G121" s="26">
        <v>184</v>
      </c>
      <c r="H121" s="26">
        <v>98</v>
      </c>
      <c r="I121" s="26">
        <v>14</v>
      </c>
      <c r="J121" s="26">
        <v>1</v>
      </c>
      <c r="K121" s="27">
        <v>6</v>
      </c>
    </row>
    <row r="122" spans="2:11" x14ac:dyDescent="0.15">
      <c r="B122" s="36"/>
      <c r="C122" s="25"/>
      <c r="D122" s="26"/>
      <c r="E122" s="26"/>
      <c r="F122" s="26"/>
      <c r="G122" s="26"/>
      <c r="H122" s="26"/>
      <c r="I122" s="26"/>
      <c r="J122" s="26"/>
      <c r="K122" s="27"/>
    </row>
    <row r="123" spans="2:11" s="33" customFormat="1" x14ac:dyDescent="0.15">
      <c r="B123" s="28" t="s">
        <v>98</v>
      </c>
      <c r="C123" s="35">
        <f>SUBTOTAL(9,C125:C128)</f>
        <v>31707</v>
      </c>
      <c r="D123" s="31">
        <f t="shared" ref="D123:K123" si="22">SUBTOTAL(9,D125:D128)</f>
        <v>26525</v>
      </c>
      <c r="E123" s="31">
        <f t="shared" si="18"/>
        <v>4565</v>
      </c>
      <c r="F123" s="31">
        <f t="shared" si="22"/>
        <v>1423</v>
      </c>
      <c r="G123" s="31">
        <f t="shared" si="22"/>
        <v>2008</v>
      </c>
      <c r="H123" s="31">
        <f t="shared" si="22"/>
        <v>1134</v>
      </c>
      <c r="I123" s="31">
        <f t="shared" si="22"/>
        <v>121</v>
      </c>
      <c r="J123" s="31">
        <f t="shared" si="22"/>
        <v>7</v>
      </c>
      <c r="K123" s="32">
        <f t="shared" si="22"/>
        <v>490</v>
      </c>
    </row>
    <row r="124" spans="2:11" x14ac:dyDescent="0.15">
      <c r="B124" s="34"/>
      <c r="C124" s="25"/>
      <c r="D124" s="26"/>
      <c r="E124" s="26"/>
      <c r="F124" s="26"/>
      <c r="G124" s="26"/>
      <c r="H124" s="26"/>
      <c r="I124" s="26"/>
      <c r="J124" s="26"/>
      <c r="K124" s="27"/>
    </row>
    <row r="125" spans="2:11" x14ac:dyDescent="0.15">
      <c r="B125" s="36" t="s">
        <v>99</v>
      </c>
      <c r="C125" s="25">
        <v>9926</v>
      </c>
      <c r="D125" s="26">
        <v>8478</v>
      </c>
      <c r="E125" s="26">
        <f t="shared" si="18"/>
        <v>1276</v>
      </c>
      <c r="F125" s="26">
        <v>325</v>
      </c>
      <c r="G125" s="26">
        <v>705</v>
      </c>
      <c r="H125" s="26">
        <v>246</v>
      </c>
      <c r="I125" s="26">
        <v>18</v>
      </c>
      <c r="J125" s="26">
        <v>0</v>
      </c>
      <c r="K125" s="27">
        <v>154</v>
      </c>
    </row>
    <row r="126" spans="2:11" x14ac:dyDescent="0.15">
      <c r="B126" s="36" t="s">
        <v>100</v>
      </c>
      <c r="C126" s="25">
        <v>9948</v>
      </c>
      <c r="D126" s="26">
        <v>8461</v>
      </c>
      <c r="E126" s="26">
        <f t="shared" si="18"/>
        <v>1444</v>
      </c>
      <c r="F126" s="26">
        <v>350</v>
      </c>
      <c r="G126" s="26">
        <v>860</v>
      </c>
      <c r="H126" s="26">
        <v>234</v>
      </c>
      <c r="I126" s="26">
        <v>19</v>
      </c>
      <c r="J126" s="26">
        <v>1</v>
      </c>
      <c r="K126" s="27">
        <v>23</v>
      </c>
    </row>
    <row r="127" spans="2:11" x14ac:dyDescent="0.15">
      <c r="B127" s="36" t="s">
        <v>101</v>
      </c>
      <c r="C127" s="25">
        <v>8929</v>
      </c>
      <c r="D127" s="26">
        <v>7112</v>
      </c>
      <c r="E127" s="26">
        <f t="shared" si="18"/>
        <v>1449</v>
      </c>
      <c r="F127" s="26">
        <v>609</v>
      </c>
      <c r="G127" s="26">
        <v>350</v>
      </c>
      <c r="H127" s="26">
        <v>490</v>
      </c>
      <c r="I127" s="26">
        <v>58</v>
      </c>
      <c r="J127" s="26">
        <v>5</v>
      </c>
      <c r="K127" s="27">
        <v>305</v>
      </c>
    </row>
    <row r="128" spans="2:11" x14ac:dyDescent="0.15">
      <c r="B128" s="36" t="s">
        <v>102</v>
      </c>
      <c r="C128" s="25">
        <v>2904</v>
      </c>
      <c r="D128" s="26">
        <v>2474</v>
      </c>
      <c r="E128" s="26">
        <f t="shared" si="18"/>
        <v>396</v>
      </c>
      <c r="F128" s="26">
        <v>139</v>
      </c>
      <c r="G128" s="26">
        <v>93</v>
      </c>
      <c r="H128" s="26">
        <v>164</v>
      </c>
      <c r="I128" s="26">
        <v>26</v>
      </c>
      <c r="J128" s="26">
        <v>1</v>
      </c>
      <c r="K128" s="27">
        <v>8</v>
      </c>
    </row>
    <row r="129" spans="2:11" x14ac:dyDescent="0.15">
      <c r="B129" s="36"/>
      <c r="C129" s="25"/>
      <c r="D129" s="26"/>
      <c r="E129" s="26"/>
      <c r="F129" s="26"/>
      <c r="G129" s="26"/>
      <c r="H129" s="26"/>
      <c r="I129" s="26"/>
      <c r="J129" s="26"/>
      <c r="K129" s="27"/>
    </row>
    <row r="130" spans="2:11" s="33" customFormat="1" x14ac:dyDescent="0.15">
      <c r="B130" s="28" t="s">
        <v>103</v>
      </c>
      <c r="C130" s="35">
        <f>SUBTOTAL(9,C132)</f>
        <v>14871</v>
      </c>
      <c r="D130" s="31">
        <f t="shared" ref="D130:K130" si="23">SUBTOTAL(9,D132)</f>
        <v>12825</v>
      </c>
      <c r="E130" s="31">
        <f t="shared" si="18"/>
        <v>1861</v>
      </c>
      <c r="F130" s="31">
        <f t="shared" si="23"/>
        <v>760</v>
      </c>
      <c r="G130" s="31">
        <f t="shared" si="23"/>
        <v>848</v>
      </c>
      <c r="H130" s="31">
        <f t="shared" si="23"/>
        <v>253</v>
      </c>
      <c r="I130" s="31">
        <f t="shared" si="23"/>
        <v>122</v>
      </c>
      <c r="J130" s="31">
        <f t="shared" si="23"/>
        <v>0</v>
      </c>
      <c r="K130" s="32">
        <f t="shared" si="23"/>
        <v>73</v>
      </c>
    </row>
    <row r="131" spans="2:11" x14ac:dyDescent="0.15">
      <c r="B131" s="34"/>
      <c r="C131" s="25"/>
      <c r="D131" s="26"/>
      <c r="E131" s="26"/>
      <c r="F131" s="26"/>
      <c r="G131" s="26"/>
      <c r="H131" s="26"/>
      <c r="I131" s="26"/>
      <c r="J131" s="26"/>
      <c r="K131" s="27"/>
    </row>
    <row r="132" spans="2:11" x14ac:dyDescent="0.15">
      <c r="B132" s="36" t="s">
        <v>104</v>
      </c>
      <c r="C132" s="25">
        <v>14871</v>
      </c>
      <c r="D132" s="26">
        <v>12825</v>
      </c>
      <c r="E132" s="26">
        <f t="shared" si="18"/>
        <v>1861</v>
      </c>
      <c r="F132" s="26">
        <v>760</v>
      </c>
      <c r="G132" s="26">
        <v>848</v>
      </c>
      <c r="H132" s="26">
        <v>253</v>
      </c>
      <c r="I132" s="26">
        <v>122</v>
      </c>
      <c r="J132" s="26">
        <v>0</v>
      </c>
      <c r="K132" s="27">
        <v>73</v>
      </c>
    </row>
    <row r="133" spans="2:11" x14ac:dyDescent="0.15">
      <c r="B133" s="36"/>
      <c r="C133" s="25"/>
      <c r="D133" s="26"/>
      <c r="E133" s="26"/>
      <c r="F133" s="26"/>
      <c r="G133" s="26"/>
      <c r="H133" s="26"/>
      <c r="I133" s="26"/>
      <c r="J133" s="26"/>
      <c r="K133" s="27"/>
    </row>
    <row r="134" spans="2:11" s="33" customFormat="1" x14ac:dyDescent="0.15">
      <c r="B134" s="28" t="s">
        <v>105</v>
      </c>
      <c r="C134" s="35">
        <f>SUBTOTAL(9,C136:C137)</f>
        <v>17735</v>
      </c>
      <c r="D134" s="31">
        <f t="shared" ref="D134:K134" si="24">SUBTOTAL(9,D136:D137)</f>
        <v>15671</v>
      </c>
      <c r="E134" s="31">
        <f t="shared" si="18"/>
        <v>1966</v>
      </c>
      <c r="F134" s="31">
        <f t="shared" si="24"/>
        <v>546</v>
      </c>
      <c r="G134" s="31">
        <f t="shared" si="24"/>
        <v>1089</v>
      </c>
      <c r="H134" s="31">
        <f t="shared" si="24"/>
        <v>331</v>
      </c>
      <c r="I134" s="31">
        <f t="shared" si="24"/>
        <v>61</v>
      </c>
      <c r="J134" s="31">
        <f t="shared" si="24"/>
        <v>0</v>
      </c>
      <c r="K134" s="32">
        <f t="shared" si="24"/>
        <v>37</v>
      </c>
    </row>
    <row r="135" spans="2:11" x14ac:dyDescent="0.15">
      <c r="B135" s="34"/>
      <c r="C135" s="25"/>
      <c r="D135" s="26"/>
      <c r="E135" s="26"/>
      <c r="F135" s="26"/>
      <c r="G135" s="26"/>
      <c r="H135" s="26"/>
      <c r="I135" s="26"/>
      <c r="J135" s="26"/>
      <c r="K135" s="27"/>
    </row>
    <row r="136" spans="2:11" x14ac:dyDescent="0.15">
      <c r="B136" s="36" t="s">
        <v>106</v>
      </c>
      <c r="C136" s="25">
        <v>10702</v>
      </c>
      <c r="D136" s="26">
        <v>9357</v>
      </c>
      <c r="E136" s="26">
        <f t="shared" si="18"/>
        <v>1288</v>
      </c>
      <c r="F136" s="26">
        <v>370</v>
      </c>
      <c r="G136" s="26">
        <v>670</v>
      </c>
      <c r="H136" s="26">
        <v>248</v>
      </c>
      <c r="I136" s="26">
        <v>33</v>
      </c>
      <c r="J136" s="26">
        <v>0</v>
      </c>
      <c r="K136" s="27">
        <v>24</v>
      </c>
    </row>
    <row r="137" spans="2:11" x14ac:dyDescent="0.15">
      <c r="B137" s="36" t="s">
        <v>107</v>
      </c>
      <c r="C137" s="25">
        <v>7033</v>
      </c>
      <c r="D137" s="26">
        <v>6314</v>
      </c>
      <c r="E137" s="26">
        <f t="shared" si="18"/>
        <v>678</v>
      </c>
      <c r="F137" s="26">
        <v>176</v>
      </c>
      <c r="G137" s="26">
        <v>419</v>
      </c>
      <c r="H137" s="26">
        <v>83</v>
      </c>
      <c r="I137" s="26">
        <v>28</v>
      </c>
      <c r="J137" s="26">
        <v>0</v>
      </c>
      <c r="K137" s="27">
        <v>13</v>
      </c>
    </row>
    <row r="138" spans="2:11" x14ac:dyDescent="0.15">
      <c r="B138" s="36"/>
      <c r="C138" s="25"/>
      <c r="D138" s="26"/>
      <c r="E138" s="26"/>
      <c r="F138" s="26"/>
      <c r="G138" s="26"/>
      <c r="H138" s="26"/>
      <c r="I138" s="26"/>
      <c r="J138" s="26"/>
      <c r="K138" s="27"/>
    </row>
    <row r="139" spans="2:11" s="33" customFormat="1" x14ac:dyDescent="0.15">
      <c r="B139" s="28" t="s">
        <v>108</v>
      </c>
      <c r="C139" s="35">
        <f>SUBTOTAL(9,C141:C143)</f>
        <v>20566</v>
      </c>
      <c r="D139" s="31">
        <f t="shared" ref="D139:K139" si="25">SUBTOTAL(9,D141:D143)</f>
        <v>18395</v>
      </c>
      <c r="E139" s="31">
        <f t="shared" si="18"/>
        <v>2017</v>
      </c>
      <c r="F139" s="31">
        <f t="shared" si="25"/>
        <v>623</v>
      </c>
      <c r="G139" s="31">
        <f t="shared" si="25"/>
        <v>873</v>
      </c>
      <c r="H139" s="31">
        <f t="shared" si="25"/>
        <v>521</v>
      </c>
      <c r="I139" s="31">
        <f t="shared" si="25"/>
        <v>33</v>
      </c>
      <c r="J139" s="31">
        <f t="shared" si="25"/>
        <v>3</v>
      </c>
      <c r="K139" s="32">
        <f t="shared" si="25"/>
        <v>118</v>
      </c>
    </row>
    <row r="140" spans="2:11" x14ac:dyDescent="0.15">
      <c r="B140" s="34"/>
      <c r="C140" s="25"/>
      <c r="D140" s="26"/>
      <c r="E140" s="26"/>
      <c r="F140" s="26"/>
      <c r="G140" s="26"/>
      <c r="H140" s="26"/>
      <c r="I140" s="26"/>
      <c r="J140" s="26"/>
      <c r="K140" s="27"/>
    </row>
    <row r="141" spans="2:11" x14ac:dyDescent="0.15">
      <c r="B141" s="36" t="s">
        <v>109</v>
      </c>
      <c r="C141" s="25">
        <v>12429</v>
      </c>
      <c r="D141" s="26">
        <v>11087</v>
      </c>
      <c r="E141" s="26">
        <f t="shared" si="18"/>
        <v>1229</v>
      </c>
      <c r="F141" s="26">
        <v>404</v>
      </c>
      <c r="G141" s="26">
        <v>509</v>
      </c>
      <c r="H141" s="26">
        <v>316</v>
      </c>
      <c r="I141" s="26">
        <v>23</v>
      </c>
      <c r="J141" s="26">
        <v>2</v>
      </c>
      <c r="K141" s="27">
        <v>88</v>
      </c>
    </row>
    <row r="142" spans="2:11" x14ac:dyDescent="0.15">
      <c r="B142" s="36" t="s">
        <v>110</v>
      </c>
      <c r="C142" s="25">
        <v>4658</v>
      </c>
      <c r="D142" s="26">
        <v>4140</v>
      </c>
      <c r="E142" s="26">
        <f t="shared" si="18"/>
        <v>505</v>
      </c>
      <c r="F142" s="26">
        <v>145</v>
      </c>
      <c r="G142" s="26">
        <v>266</v>
      </c>
      <c r="H142" s="26">
        <v>94</v>
      </c>
      <c r="I142" s="26">
        <v>1</v>
      </c>
      <c r="J142" s="26">
        <v>1</v>
      </c>
      <c r="K142" s="27">
        <v>11</v>
      </c>
    </row>
    <row r="143" spans="2:11" x14ac:dyDescent="0.15">
      <c r="B143" s="38" t="s">
        <v>111</v>
      </c>
      <c r="C143" s="25">
        <v>3479</v>
      </c>
      <c r="D143" s="26">
        <v>3168</v>
      </c>
      <c r="E143" s="26">
        <f t="shared" si="18"/>
        <v>283</v>
      </c>
      <c r="F143" s="26">
        <v>74</v>
      </c>
      <c r="G143" s="26">
        <v>98</v>
      </c>
      <c r="H143" s="26">
        <v>111</v>
      </c>
      <c r="I143" s="26">
        <v>9</v>
      </c>
      <c r="J143" s="26">
        <v>0</v>
      </c>
      <c r="K143" s="27">
        <v>19</v>
      </c>
    </row>
    <row r="144" spans="2:11" x14ac:dyDescent="0.15">
      <c r="B144" s="36"/>
      <c r="C144" s="25"/>
      <c r="D144" s="26"/>
      <c r="E144" s="26"/>
      <c r="F144" s="26"/>
      <c r="G144" s="26"/>
      <c r="H144" s="26"/>
      <c r="I144" s="26"/>
      <c r="J144" s="26"/>
      <c r="K144" s="27"/>
    </row>
    <row r="145" spans="2:11" s="33" customFormat="1" x14ac:dyDescent="0.15">
      <c r="B145" s="28" t="s">
        <v>112</v>
      </c>
      <c r="C145" s="35">
        <f>SUBTOTAL(9,C147:C149)</f>
        <v>22203</v>
      </c>
      <c r="D145" s="31">
        <f t="shared" ref="D145:K145" si="26">SUBTOTAL(9,D147:D149)</f>
        <v>19805</v>
      </c>
      <c r="E145" s="31">
        <f t="shared" ref="E145:E153" si="27">SUM(F145:H145)</f>
        <v>2296</v>
      </c>
      <c r="F145" s="31">
        <f t="shared" si="26"/>
        <v>707</v>
      </c>
      <c r="G145" s="31">
        <f t="shared" si="26"/>
        <v>984</v>
      </c>
      <c r="H145" s="31">
        <f t="shared" si="26"/>
        <v>605</v>
      </c>
      <c r="I145" s="31">
        <f t="shared" si="26"/>
        <v>37</v>
      </c>
      <c r="J145" s="31">
        <f t="shared" si="26"/>
        <v>1</v>
      </c>
      <c r="K145" s="32">
        <f t="shared" si="26"/>
        <v>58</v>
      </c>
    </row>
    <row r="146" spans="2:11" x14ac:dyDescent="0.15">
      <c r="B146" s="34"/>
      <c r="C146" s="25"/>
      <c r="D146" s="26"/>
      <c r="E146" s="26"/>
      <c r="F146" s="26"/>
      <c r="G146" s="26"/>
      <c r="H146" s="26"/>
      <c r="I146" s="26"/>
      <c r="J146" s="26"/>
      <c r="K146" s="27"/>
    </row>
    <row r="147" spans="2:11" x14ac:dyDescent="0.15">
      <c r="B147" s="36" t="s">
        <v>113</v>
      </c>
      <c r="C147" s="25">
        <v>8469</v>
      </c>
      <c r="D147" s="26">
        <v>7524</v>
      </c>
      <c r="E147" s="26">
        <f t="shared" si="27"/>
        <v>923</v>
      </c>
      <c r="F147" s="26">
        <v>351</v>
      </c>
      <c r="G147" s="26">
        <v>253</v>
      </c>
      <c r="H147" s="26">
        <v>319</v>
      </c>
      <c r="I147" s="26">
        <v>9</v>
      </c>
      <c r="J147" s="26">
        <v>0</v>
      </c>
      <c r="K147" s="27">
        <v>13</v>
      </c>
    </row>
    <row r="148" spans="2:11" x14ac:dyDescent="0.15">
      <c r="B148" s="36" t="s">
        <v>114</v>
      </c>
      <c r="C148" s="25">
        <v>11069</v>
      </c>
      <c r="D148" s="26">
        <v>9876</v>
      </c>
      <c r="E148" s="26">
        <f t="shared" si="27"/>
        <v>1117</v>
      </c>
      <c r="F148" s="26">
        <v>298</v>
      </c>
      <c r="G148" s="26">
        <v>604</v>
      </c>
      <c r="H148" s="26">
        <v>215</v>
      </c>
      <c r="I148" s="26">
        <v>25</v>
      </c>
      <c r="J148" s="26">
        <v>1</v>
      </c>
      <c r="K148" s="27">
        <v>44</v>
      </c>
    </row>
    <row r="149" spans="2:11" x14ac:dyDescent="0.15">
      <c r="B149" s="36" t="s">
        <v>115</v>
      </c>
      <c r="C149" s="25">
        <v>2665</v>
      </c>
      <c r="D149" s="26">
        <v>2405</v>
      </c>
      <c r="E149" s="26">
        <f t="shared" si="27"/>
        <v>256</v>
      </c>
      <c r="F149" s="26">
        <v>58</v>
      </c>
      <c r="G149" s="26">
        <v>127</v>
      </c>
      <c r="H149" s="26">
        <v>71</v>
      </c>
      <c r="I149" s="26">
        <v>3</v>
      </c>
      <c r="J149" s="26">
        <v>0</v>
      </c>
      <c r="K149" s="27">
        <v>1</v>
      </c>
    </row>
    <row r="150" spans="2:11" x14ac:dyDescent="0.15">
      <c r="B150" s="36"/>
      <c r="C150" s="25"/>
      <c r="D150" s="26"/>
      <c r="E150" s="26"/>
      <c r="F150" s="26"/>
      <c r="G150" s="26"/>
      <c r="H150" s="26"/>
      <c r="I150" s="26"/>
      <c r="J150" s="26"/>
      <c r="K150" s="27"/>
    </row>
    <row r="151" spans="2:11" s="33" customFormat="1" x14ac:dyDescent="0.15">
      <c r="B151" s="28" t="s">
        <v>116</v>
      </c>
      <c r="C151" s="35">
        <f>SUBTOTAL(9,C153)</f>
        <v>1953</v>
      </c>
      <c r="D151" s="31">
        <f t="shared" ref="D151:K151" si="28">SUBTOTAL(9,D153)</f>
        <v>1626</v>
      </c>
      <c r="E151" s="31">
        <f t="shared" si="27"/>
        <v>324</v>
      </c>
      <c r="F151" s="31">
        <f t="shared" si="28"/>
        <v>139</v>
      </c>
      <c r="G151" s="31">
        <f t="shared" si="28"/>
        <v>109</v>
      </c>
      <c r="H151" s="31">
        <f t="shared" si="28"/>
        <v>76</v>
      </c>
      <c r="I151" s="31">
        <f t="shared" si="28"/>
        <v>1</v>
      </c>
      <c r="J151" s="31">
        <f t="shared" si="28"/>
        <v>0</v>
      </c>
      <c r="K151" s="32">
        <f t="shared" si="28"/>
        <v>2</v>
      </c>
    </row>
    <row r="152" spans="2:11" x14ac:dyDescent="0.15">
      <c r="B152" s="34"/>
      <c r="C152" s="25"/>
      <c r="D152" s="26"/>
      <c r="E152" s="26"/>
      <c r="F152" s="26"/>
      <c r="G152" s="26"/>
      <c r="H152" s="26"/>
      <c r="I152" s="26"/>
      <c r="J152" s="26"/>
      <c r="K152" s="27"/>
    </row>
    <row r="153" spans="2:11" x14ac:dyDescent="0.15">
      <c r="B153" s="36" t="s">
        <v>117</v>
      </c>
      <c r="C153" s="25">
        <v>1953</v>
      </c>
      <c r="D153" s="26">
        <v>1626</v>
      </c>
      <c r="E153" s="26">
        <f t="shared" si="27"/>
        <v>324</v>
      </c>
      <c r="F153" s="26">
        <v>139</v>
      </c>
      <c r="G153" s="26">
        <v>109</v>
      </c>
      <c r="H153" s="26">
        <v>76</v>
      </c>
      <c r="I153" s="26">
        <v>1</v>
      </c>
      <c r="J153" s="26">
        <v>0</v>
      </c>
      <c r="K153" s="27">
        <v>2</v>
      </c>
    </row>
    <row r="154" spans="2:11" ht="15" customHeight="1" x14ac:dyDescent="0.15">
      <c r="B154" s="39"/>
      <c r="C154" s="40"/>
      <c r="D154" s="41"/>
      <c r="E154" s="41"/>
      <c r="F154" s="41"/>
      <c r="G154" s="41"/>
      <c r="H154" s="41"/>
      <c r="I154" s="41"/>
      <c r="J154" s="41"/>
      <c r="K154" s="42"/>
    </row>
  </sheetData>
  <sheetProtection selectLockedCells="1" selectUnlockedCells="1"/>
  <mergeCells count="5">
    <mergeCell ref="B5:B8"/>
    <mergeCell ref="J6:J8"/>
    <mergeCell ref="K6:K8"/>
    <mergeCell ref="F7:F8"/>
    <mergeCell ref="G7:G8"/>
  </mergeCells>
  <phoneticPr fontId="3"/>
  <pageMargins left="0.78740157480314965" right="0.31496062992125984" top="0.51181102362204722" bottom="0.39370078740157483" header="0.35433070866141736" footer="0.23622047244094491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hyou3</vt:lpstr>
      <vt:lpstr>hyou3!Print_Titles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2017-02-03T05:36:24Z</dcterms:created>
  <dcterms:modified xsi:type="dcterms:W3CDTF">2017-02-03T05:36:46Z</dcterms:modified>
</cp:coreProperties>
</file>