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3.xml" ContentType="application/vnd.openxmlformats-officedocument.drawingml.chart+xml"/>
  <Override PartName="/xl/drawings/drawing7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統計\統計集計\004外国人利用者統計\R５\10集計結果の公表\"/>
    </mc:Choice>
  </mc:AlternateContent>
  <xr:revisionPtr revIDLastSave="0" documentId="13_ncr:1_{2FD9FFE1-3CAF-4EB7-A8CB-7D09D8C01053}" xr6:coauthVersionLast="47" xr6:coauthVersionMax="47" xr10:uidLastSave="{00000000-0000-0000-0000-000000000000}"/>
  <bookViews>
    <workbookView xWindow="1308" yWindow="432" windowWidth="21672" windowHeight="11136" xr2:uid="{A972F2B8-9831-4005-9717-76B49D21B64D}"/>
  </bookViews>
  <sheets>
    <sheet name="国地域別" sheetId="2" r:id="rId1"/>
    <sheet name="地域振興局別・月別" sheetId="3" r:id="rId2"/>
    <sheet name="国地域別・地域振興局別" sheetId="4" r:id="rId3"/>
    <sheet name="主な市町村別" sheetId="5" r:id="rId4"/>
    <sheet name="Sheet1" sheetId="1" r:id="rId5"/>
  </sheets>
  <externalReferences>
    <externalReference r:id="rId6"/>
  </externalReferences>
  <definedNames>
    <definedName name="_xlnm.Print_Area" localSheetId="0">国地域別!$A$1:$X$32</definedName>
    <definedName name="_xlnm.Print_Area" localSheetId="2">国地域別・地域振興局別!$A$1:$Z$20</definedName>
    <definedName name="_xlnm.Print_Area" localSheetId="3">主な市町村別!$A$1:$Y$32</definedName>
    <definedName name="_xlnm.Print_Area" localSheetId="1">地域振興局別・月別!$A$1:$P$50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31" i="5" l="1"/>
  <c r="Y31" i="5" s="1"/>
  <c r="X30" i="5"/>
  <c r="X29" i="5"/>
  <c r="Y29" i="5" s="1"/>
  <c r="X28" i="5"/>
  <c r="X27" i="5"/>
  <c r="Y27" i="5" s="1"/>
  <c r="X26" i="5"/>
  <c r="X25" i="5"/>
  <c r="Y25" i="5" s="1"/>
  <c r="X24" i="5"/>
  <c r="X23" i="5"/>
  <c r="Y23" i="5" s="1"/>
  <c r="X22" i="5"/>
  <c r="X21" i="5"/>
  <c r="Y21" i="5" s="1"/>
  <c r="X20" i="5"/>
  <c r="X19" i="5"/>
  <c r="Y19" i="5" s="1"/>
  <c r="X18" i="5"/>
  <c r="X17" i="5"/>
  <c r="Y17" i="5" s="1"/>
  <c r="X16" i="5"/>
  <c r="X15" i="5"/>
  <c r="Y15" i="5" s="1"/>
  <c r="X14" i="5"/>
  <c r="X13" i="5"/>
  <c r="Y13" i="5" s="1"/>
  <c r="X12" i="5"/>
  <c r="X11" i="5"/>
  <c r="Y11" i="5" s="1"/>
  <c r="X10" i="5"/>
  <c r="X9" i="5"/>
  <c r="Y9" i="5" s="1"/>
  <c r="X8" i="5"/>
  <c r="Y19" i="4"/>
  <c r="W17" i="4"/>
  <c r="U17" i="4"/>
  <c r="S17" i="4"/>
  <c r="Q17" i="4"/>
  <c r="O17" i="4"/>
  <c r="M17" i="4"/>
  <c r="K17" i="4"/>
  <c r="I17" i="4"/>
  <c r="G17" i="4"/>
  <c r="E17" i="4"/>
  <c r="X17" i="4"/>
  <c r="V17" i="4"/>
  <c r="T17" i="4"/>
  <c r="R17" i="4"/>
  <c r="P17" i="4"/>
  <c r="N17" i="4"/>
  <c r="L17" i="4"/>
  <c r="J17" i="4"/>
  <c r="H17" i="4"/>
  <c r="F17" i="4"/>
  <c r="D17" i="4"/>
  <c r="Y17" i="4" s="1"/>
  <c r="Y16" i="4"/>
  <c r="X14" i="4"/>
  <c r="V14" i="4"/>
  <c r="T14" i="4"/>
  <c r="R14" i="4"/>
  <c r="P14" i="4"/>
  <c r="N14" i="4"/>
  <c r="L14" i="4"/>
  <c r="J14" i="4"/>
  <c r="H14" i="4"/>
  <c r="F14" i="4"/>
  <c r="W14" i="4"/>
  <c r="U14" i="4"/>
  <c r="S14" i="4"/>
  <c r="Q14" i="4"/>
  <c r="O14" i="4"/>
  <c r="M14" i="4"/>
  <c r="K14" i="4"/>
  <c r="I14" i="4"/>
  <c r="G14" i="4"/>
  <c r="E14" i="4"/>
  <c r="Y13" i="4"/>
  <c r="Y12" i="4"/>
  <c r="X10" i="4"/>
  <c r="V10" i="4"/>
  <c r="T10" i="4"/>
  <c r="R10" i="4"/>
  <c r="P10" i="4"/>
  <c r="N10" i="4"/>
  <c r="L10" i="4"/>
  <c r="J10" i="4"/>
  <c r="H10" i="4"/>
  <c r="F10" i="4"/>
  <c r="W10" i="4"/>
  <c r="U10" i="4"/>
  <c r="S10" i="4"/>
  <c r="Q10" i="4"/>
  <c r="O10" i="4"/>
  <c r="M10" i="4"/>
  <c r="K10" i="4"/>
  <c r="I10" i="4"/>
  <c r="G10" i="4"/>
  <c r="E10" i="4"/>
  <c r="Y9" i="4"/>
  <c r="W6" i="4"/>
  <c r="S6" i="4"/>
  <c r="S20" i="4" s="1"/>
  <c r="O6" i="4"/>
  <c r="K6" i="4"/>
  <c r="K20" i="4" s="1"/>
  <c r="G6" i="4"/>
  <c r="Y8" i="4"/>
  <c r="X6" i="4"/>
  <c r="V6" i="4"/>
  <c r="T6" i="4"/>
  <c r="R6" i="4"/>
  <c r="P6" i="4"/>
  <c r="N6" i="4"/>
  <c r="L6" i="4"/>
  <c r="J6" i="4"/>
  <c r="H6" i="4"/>
  <c r="F6" i="4"/>
  <c r="U6" i="4"/>
  <c r="U20" i="4" s="1"/>
  <c r="Q6" i="4"/>
  <c r="M6" i="4"/>
  <c r="M20" i="4" s="1"/>
  <c r="I6" i="4"/>
  <c r="E6" i="4"/>
  <c r="E20" i="4" s="1"/>
  <c r="P49" i="3"/>
  <c r="P45" i="3"/>
  <c r="O44" i="3"/>
  <c r="K44" i="3"/>
  <c r="G44" i="3"/>
  <c r="N43" i="3"/>
  <c r="L43" i="3"/>
  <c r="J43" i="3"/>
  <c r="H43" i="3"/>
  <c r="F43" i="3"/>
  <c r="D43" i="3"/>
  <c r="O43" i="3"/>
  <c r="N44" i="3"/>
  <c r="M43" i="3"/>
  <c r="L44" i="3"/>
  <c r="K43" i="3"/>
  <c r="J44" i="3"/>
  <c r="I43" i="3"/>
  <c r="H44" i="3"/>
  <c r="G43" i="3"/>
  <c r="F44" i="3"/>
  <c r="E43" i="3"/>
  <c r="D44" i="3"/>
  <c r="P41" i="3"/>
  <c r="O40" i="3"/>
  <c r="K40" i="3"/>
  <c r="G40" i="3"/>
  <c r="N39" i="3"/>
  <c r="L39" i="3"/>
  <c r="J39" i="3"/>
  <c r="H39" i="3"/>
  <c r="F39" i="3"/>
  <c r="D39" i="3"/>
  <c r="P39" i="3" s="1"/>
  <c r="O39" i="3"/>
  <c r="N40" i="3"/>
  <c r="M39" i="3"/>
  <c r="L40" i="3"/>
  <c r="K39" i="3"/>
  <c r="J40" i="3"/>
  <c r="I39" i="3"/>
  <c r="H40" i="3"/>
  <c r="G39" i="3"/>
  <c r="F40" i="3"/>
  <c r="E39" i="3"/>
  <c r="D40" i="3"/>
  <c r="P37" i="3"/>
  <c r="O36" i="3"/>
  <c r="K36" i="3"/>
  <c r="G36" i="3"/>
  <c r="N35" i="3"/>
  <c r="L35" i="3"/>
  <c r="J35" i="3"/>
  <c r="H35" i="3"/>
  <c r="F35" i="3"/>
  <c r="D35" i="3"/>
  <c r="P35" i="3" s="1"/>
  <c r="O35" i="3"/>
  <c r="N36" i="3"/>
  <c r="M35" i="3"/>
  <c r="L36" i="3"/>
  <c r="K35" i="3"/>
  <c r="J36" i="3"/>
  <c r="I35" i="3"/>
  <c r="H36" i="3"/>
  <c r="G35" i="3"/>
  <c r="F36" i="3"/>
  <c r="E35" i="3"/>
  <c r="D36" i="3"/>
  <c r="P33" i="3"/>
  <c r="O32" i="3"/>
  <c r="K32" i="3"/>
  <c r="G32" i="3"/>
  <c r="N31" i="3"/>
  <c r="L31" i="3"/>
  <c r="J31" i="3"/>
  <c r="H31" i="3"/>
  <c r="F31" i="3"/>
  <c r="D31" i="3"/>
  <c r="P31" i="3" s="1"/>
  <c r="O31" i="3"/>
  <c r="N32" i="3"/>
  <c r="M31" i="3"/>
  <c r="L32" i="3"/>
  <c r="K31" i="3"/>
  <c r="J32" i="3"/>
  <c r="I31" i="3"/>
  <c r="H32" i="3"/>
  <c r="G31" i="3"/>
  <c r="F32" i="3"/>
  <c r="E31" i="3"/>
  <c r="D32" i="3"/>
  <c r="P29" i="3"/>
  <c r="L27" i="3"/>
  <c r="J27" i="3"/>
  <c r="H27" i="3"/>
  <c r="O28" i="3"/>
  <c r="M28" i="3"/>
  <c r="L28" i="3"/>
  <c r="K27" i="3"/>
  <c r="J28" i="3"/>
  <c r="I28" i="3"/>
  <c r="H28" i="3"/>
  <c r="G27" i="3"/>
  <c r="F27" i="3"/>
  <c r="E28" i="3"/>
  <c r="D28" i="3"/>
  <c r="P25" i="3"/>
  <c r="N23" i="3"/>
  <c r="L23" i="3"/>
  <c r="J23" i="3"/>
  <c r="H23" i="3"/>
  <c r="F23" i="3"/>
  <c r="O23" i="3"/>
  <c r="N24" i="3"/>
  <c r="M23" i="3"/>
  <c r="L24" i="3"/>
  <c r="K23" i="3"/>
  <c r="J24" i="3"/>
  <c r="I23" i="3"/>
  <c r="H24" i="3"/>
  <c r="G23" i="3"/>
  <c r="F24" i="3"/>
  <c r="E23" i="3"/>
  <c r="D24" i="3"/>
  <c r="P21" i="3"/>
  <c r="N19" i="3"/>
  <c r="L19" i="3"/>
  <c r="O19" i="3"/>
  <c r="N20" i="3"/>
  <c r="M19" i="3"/>
  <c r="L20" i="3"/>
  <c r="K19" i="3"/>
  <c r="J20" i="3"/>
  <c r="I19" i="3"/>
  <c r="H20" i="3"/>
  <c r="G19" i="3"/>
  <c r="F20" i="3"/>
  <c r="E19" i="3"/>
  <c r="D20" i="3"/>
  <c r="P17" i="3"/>
  <c r="O15" i="3"/>
  <c r="N16" i="3"/>
  <c r="M15" i="3"/>
  <c r="L16" i="3"/>
  <c r="K15" i="3"/>
  <c r="J16" i="3"/>
  <c r="I15" i="3"/>
  <c r="H16" i="3"/>
  <c r="G15" i="3"/>
  <c r="F16" i="3"/>
  <c r="E15" i="3"/>
  <c r="D16" i="3"/>
  <c r="P13" i="3"/>
  <c r="O11" i="3"/>
  <c r="N12" i="3"/>
  <c r="M11" i="3"/>
  <c r="L12" i="3"/>
  <c r="K11" i="3"/>
  <c r="J12" i="3"/>
  <c r="I11" i="3"/>
  <c r="H12" i="3"/>
  <c r="G11" i="3"/>
  <c r="F12" i="3"/>
  <c r="E11" i="3"/>
  <c r="D12" i="3"/>
  <c r="P9" i="3"/>
  <c r="O7" i="3"/>
  <c r="M7" i="3"/>
  <c r="K7" i="3"/>
  <c r="I7" i="3"/>
  <c r="G7" i="3"/>
  <c r="E7" i="3"/>
  <c r="O46" i="3"/>
  <c r="N46" i="3"/>
  <c r="N48" i="3" s="1"/>
  <c r="M46" i="3"/>
  <c r="L46" i="3"/>
  <c r="L48" i="3" s="1"/>
  <c r="K46" i="3"/>
  <c r="J46" i="3"/>
  <c r="J48" i="3" s="1"/>
  <c r="I46" i="3"/>
  <c r="H46" i="3"/>
  <c r="H48" i="3" s="1"/>
  <c r="G46" i="3"/>
  <c r="F46" i="3"/>
  <c r="F48" i="3" s="1"/>
  <c r="E46" i="3"/>
  <c r="D46" i="3"/>
  <c r="X28" i="2"/>
  <c r="X27" i="2"/>
  <c r="X26" i="2"/>
  <c r="X25" i="2"/>
  <c r="X24" i="2"/>
  <c r="X23" i="2"/>
  <c r="X22" i="2"/>
  <c r="X21" i="2"/>
  <c r="X20" i="2"/>
  <c r="X19" i="2"/>
  <c r="X18" i="2"/>
  <c r="X17" i="2"/>
  <c r="X16" i="2"/>
  <c r="X15" i="2"/>
  <c r="X14" i="2"/>
  <c r="X13" i="2"/>
  <c r="X12" i="2"/>
  <c r="X11" i="2"/>
  <c r="X10" i="2"/>
  <c r="X9" i="2"/>
  <c r="X8" i="2"/>
  <c r="X7" i="2"/>
  <c r="X6" i="2"/>
  <c r="X30" i="2" l="1"/>
  <c r="P43" i="3"/>
  <c r="I20" i="4"/>
  <c r="Q20" i="4"/>
  <c r="G20" i="4"/>
  <c r="O20" i="4"/>
  <c r="W20" i="4"/>
  <c r="Y10" i="5"/>
  <c r="Y12" i="5"/>
  <c r="Y14" i="5"/>
  <c r="Y16" i="5"/>
  <c r="Y18" i="5"/>
  <c r="Y20" i="5"/>
  <c r="Y22" i="5"/>
  <c r="Y24" i="5"/>
  <c r="Y26" i="5"/>
  <c r="Y28" i="5"/>
  <c r="Y30" i="5"/>
  <c r="Y8" i="5"/>
  <c r="Y11" i="4"/>
  <c r="D10" i="4"/>
  <c r="Y10" i="4" s="1"/>
  <c r="Y7" i="4"/>
  <c r="D6" i="4"/>
  <c r="F20" i="4"/>
  <c r="H20" i="4"/>
  <c r="J20" i="4"/>
  <c r="L20" i="4"/>
  <c r="N20" i="4"/>
  <c r="P20" i="4"/>
  <c r="R20" i="4"/>
  <c r="T20" i="4"/>
  <c r="V20" i="4"/>
  <c r="X20" i="4"/>
  <c r="Y15" i="4"/>
  <c r="D14" i="4"/>
  <c r="Y14" i="4" s="1"/>
  <c r="Y18" i="4"/>
  <c r="E47" i="3"/>
  <c r="E48" i="3"/>
  <c r="G47" i="3"/>
  <c r="G48" i="3"/>
  <c r="I47" i="3"/>
  <c r="I48" i="3"/>
  <c r="K47" i="3"/>
  <c r="K48" i="3"/>
  <c r="M47" i="3"/>
  <c r="M48" i="3"/>
  <c r="O47" i="3"/>
  <c r="O48" i="3"/>
  <c r="D48" i="3"/>
  <c r="P46" i="3"/>
  <c r="P48" i="3" s="1"/>
  <c r="D7" i="3"/>
  <c r="F7" i="3"/>
  <c r="H7" i="3"/>
  <c r="J7" i="3"/>
  <c r="L7" i="3"/>
  <c r="N7" i="3"/>
  <c r="E8" i="3"/>
  <c r="G8" i="3"/>
  <c r="I8" i="3"/>
  <c r="K8" i="3"/>
  <c r="M8" i="3"/>
  <c r="O8" i="3"/>
  <c r="D11" i="3"/>
  <c r="F11" i="3"/>
  <c r="H11" i="3"/>
  <c r="J11" i="3"/>
  <c r="L11" i="3"/>
  <c r="N11" i="3"/>
  <c r="E12" i="3"/>
  <c r="G12" i="3"/>
  <c r="I12" i="3"/>
  <c r="K12" i="3"/>
  <c r="M12" i="3"/>
  <c r="O12" i="3"/>
  <c r="D15" i="3"/>
  <c r="F15" i="3"/>
  <c r="H15" i="3"/>
  <c r="J15" i="3"/>
  <c r="L15" i="3"/>
  <c r="N15" i="3"/>
  <c r="E16" i="3"/>
  <c r="G16" i="3"/>
  <c r="I16" i="3"/>
  <c r="K16" i="3"/>
  <c r="M16" i="3"/>
  <c r="O16" i="3"/>
  <c r="D19" i="3"/>
  <c r="F19" i="3"/>
  <c r="H19" i="3"/>
  <c r="J19" i="3"/>
  <c r="E20" i="3"/>
  <c r="G20" i="3"/>
  <c r="I20" i="3"/>
  <c r="K20" i="3"/>
  <c r="M20" i="3"/>
  <c r="O20" i="3"/>
  <c r="D23" i="3"/>
  <c r="P23" i="3" s="1"/>
  <c r="E24" i="3"/>
  <c r="G24" i="3"/>
  <c r="I24" i="3"/>
  <c r="K24" i="3"/>
  <c r="M24" i="3"/>
  <c r="O24" i="3"/>
  <c r="D27" i="3"/>
  <c r="O27" i="3"/>
  <c r="G28" i="3"/>
  <c r="K28" i="3"/>
  <c r="D47" i="3"/>
  <c r="H47" i="3"/>
  <c r="L47" i="3"/>
  <c r="P6" i="3"/>
  <c r="P8" i="3" s="1"/>
  <c r="D8" i="3"/>
  <c r="F8" i="3"/>
  <c r="H8" i="3"/>
  <c r="J8" i="3"/>
  <c r="L8" i="3"/>
  <c r="N8" i="3"/>
  <c r="P10" i="3"/>
  <c r="P12" i="3" s="1"/>
  <c r="P14" i="3"/>
  <c r="P16" i="3" s="1"/>
  <c r="P18" i="3"/>
  <c r="P20" i="3" s="1"/>
  <c r="P22" i="3"/>
  <c r="P24" i="3" s="1"/>
  <c r="N28" i="3"/>
  <c r="N27" i="3"/>
  <c r="P26" i="3"/>
  <c r="P28" i="3" s="1"/>
  <c r="E27" i="3"/>
  <c r="I27" i="3"/>
  <c r="M27" i="3"/>
  <c r="E32" i="3"/>
  <c r="I32" i="3"/>
  <c r="M32" i="3"/>
  <c r="E36" i="3"/>
  <c r="I36" i="3"/>
  <c r="M36" i="3"/>
  <c r="E40" i="3"/>
  <c r="I40" i="3"/>
  <c r="M40" i="3"/>
  <c r="E44" i="3"/>
  <c r="I44" i="3"/>
  <c r="M44" i="3"/>
  <c r="F47" i="3"/>
  <c r="J47" i="3"/>
  <c r="N47" i="3"/>
  <c r="P30" i="3"/>
  <c r="P32" i="3" s="1"/>
  <c r="P34" i="3"/>
  <c r="P36" i="3" s="1"/>
  <c r="P38" i="3"/>
  <c r="P40" i="3" s="1"/>
  <c r="P42" i="3"/>
  <c r="P44" i="3" s="1"/>
  <c r="D20" i="4" l="1"/>
  <c r="Y20" i="4" s="1"/>
  <c r="Z15" i="4" s="1"/>
  <c r="Y6" i="4"/>
  <c r="Z10" i="4"/>
  <c r="P47" i="3"/>
  <c r="P27" i="3"/>
  <c r="P19" i="3"/>
  <c r="P15" i="3"/>
  <c r="P11" i="3"/>
  <c r="P7" i="3"/>
  <c r="Z11" i="4" l="1"/>
  <c r="Z14" i="4"/>
  <c r="Z9" i="4"/>
  <c r="Z12" i="4"/>
  <c r="Z8" i="4"/>
  <c r="Z17" i="4"/>
  <c r="Z13" i="4"/>
  <c r="Z16" i="4"/>
  <c r="Z19" i="4"/>
  <c r="Z18" i="4"/>
  <c r="Z7" i="4"/>
  <c r="Y23" i="4"/>
  <c r="Z6" i="4"/>
</calcChain>
</file>

<file path=xl/sharedStrings.xml><?xml version="1.0" encoding="utf-8"?>
<sst xmlns="http://schemas.openxmlformats.org/spreadsheetml/2006/main" count="364" uniqueCount="145">
  <si>
    <t>（単位：人泊）</t>
    <rPh sb="1" eb="3">
      <t>タンイ</t>
    </rPh>
    <rPh sb="4" eb="5">
      <t>ニン</t>
    </rPh>
    <rPh sb="5" eb="6">
      <t>ハク</t>
    </rPh>
    <phoneticPr fontId="4"/>
  </si>
  <si>
    <t>　　　国・
　　　地域
年</t>
    <rPh sb="3" eb="4">
      <t>クニ</t>
    </rPh>
    <rPh sb="9" eb="11">
      <t>チイキ</t>
    </rPh>
    <rPh sb="13" eb="14">
      <t>ネン</t>
    </rPh>
    <phoneticPr fontId="4"/>
  </si>
  <si>
    <t>アジア</t>
    <phoneticPr fontId="4"/>
  </si>
  <si>
    <t>北アメリカ</t>
    <rPh sb="0" eb="1">
      <t>キタ</t>
    </rPh>
    <phoneticPr fontId="4"/>
  </si>
  <si>
    <t>ヨーロッパ</t>
    <phoneticPr fontId="4"/>
  </si>
  <si>
    <t>オセアニア</t>
    <phoneticPr fontId="4"/>
  </si>
  <si>
    <t>その他
（国籍不詳
含む）</t>
    <rPh sb="2" eb="3">
      <t>タ</t>
    </rPh>
    <rPh sb="5" eb="7">
      <t>コクセキ</t>
    </rPh>
    <rPh sb="7" eb="9">
      <t>フショウ</t>
    </rPh>
    <rPh sb="10" eb="11">
      <t>フク</t>
    </rPh>
    <phoneticPr fontId="4"/>
  </si>
  <si>
    <t>合計</t>
    <rPh sb="0" eb="2">
      <t>ゴウケイ</t>
    </rPh>
    <phoneticPr fontId="4"/>
  </si>
  <si>
    <t>香港</t>
    <rPh sb="0" eb="2">
      <t>ホンコン</t>
    </rPh>
    <phoneticPr fontId="4"/>
  </si>
  <si>
    <t>シンガポール</t>
    <phoneticPr fontId="4"/>
  </si>
  <si>
    <t>タイ</t>
    <phoneticPr fontId="4"/>
  </si>
  <si>
    <t>台湾</t>
    <rPh sb="0" eb="2">
      <t>タイワン</t>
    </rPh>
    <phoneticPr fontId="4"/>
  </si>
  <si>
    <t>中国</t>
    <rPh sb="0" eb="2">
      <t>チュウゴク</t>
    </rPh>
    <phoneticPr fontId="4"/>
  </si>
  <si>
    <t>韓国</t>
    <rPh sb="0" eb="2">
      <t>カンコク</t>
    </rPh>
    <phoneticPr fontId="4"/>
  </si>
  <si>
    <t>インドネシア</t>
    <phoneticPr fontId="4"/>
  </si>
  <si>
    <t>ベトナム</t>
    <phoneticPr fontId="4"/>
  </si>
  <si>
    <t>マレーシア</t>
    <phoneticPr fontId="4"/>
  </si>
  <si>
    <t>フィリピン</t>
    <phoneticPr fontId="4"/>
  </si>
  <si>
    <t>インド</t>
    <phoneticPr fontId="4"/>
  </si>
  <si>
    <t>アメリカ</t>
    <phoneticPr fontId="4"/>
  </si>
  <si>
    <t>カナダ</t>
    <phoneticPr fontId="4"/>
  </si>
  <si>
    <t>イギリス</t>
    <phoneticPr fontId="4"/>
  </si>
  <si>
    <t>ドイツ</t>
    <phoneticPr fontId="4"/>
  </si>
  <si>
    <t>フランス</t>
    <phoneticPr fontId="4"/>
  </si>
  <si>
    <t>イタリア</t>
    <phoneticPr fontId="4"/>
  </si>
  <si>
    <t>スペイン</t>
    <phoneticPr fontId="4"/>
  </si>
  <si>
    <t>ロシア</t>
    <phoneticPr fontId="4"/>
  </si>
  <si>
    <t>オーストラリア</t>
    <phoneticPr fontId="4"/>
  </si>
  <si>
    <t>平成11年</t>
    <rPh sb="0" eb="2">
      <t>ヘイセイ</t>
    </rPh>
    <rPh sb="4" eb="5">
      <t>ネン</t>
    </rPh>
    <phoneticPr fontId="4"/>
  </si>
  <si>
    <t>―</t>
    <phoneticPr fontId="4"/>
  </si>
  <si>
    <t>―</t>
  </si>
  <si>
    <t>12年</t>
    <rPh sb="2" eb="3">
      <t>ネン</t>
    </rPh>
    <phoneticPr fontId="4"/>
  </si>
  <si>
    <t>13年</t>
    <rPh sb="2" eb="3">
      <t>ネン</t>
    </rPh>
    <phoneticPr fontId="4"/>
  </si>
  <si>
    <t>14年</t>
    <rPh sb="2" eb="3">
      <t>ネン</t>
    </rPh>
    <phoneticPr fontId="4"/>
  </si>
  <si>
    <t>15年</t>
    <rPh sb="2" eb="3">
      <t>ネン</t>
    </rPh>
    <phoneticPr fontId="4"/>
  </si>
  <si>
    <t>17年</t>
    <rPh sb="2" eb="3">
      <t>ネン</t>
    </rPh>
    <phoneticPr fontId="4"/>
  </si>
  <si>
    <t>18年</t>
    <rPh sb="2" eb="3">
      <t>ネン</t>
    </rPh>
    <phoneticPr fontId="4"/>
  </si>
  <si>
    <t>19年</t>
    <rPh sb="2" eb="3">
      <t>ネン</t>
    </rPh>
    <phoneticPr fontId="4"/>
  </si>
  <si>
    <t>20年</t>
    <rPh sb="2" eb="3">
      <t>ネン</t>
    </rPh>
    <phoneticPr fontId="4"/>
  </si>
  <si>
    <t>21年</t>
    <rPh sb="2" eb="3">
      <t>ネン</t>
    </rPh>
    <phoneticPr fontId="4"/>
  </si>
  <si>
    <t>22年</t>
    <rPh sb="2" eb="3">
      <t>ネン</t>
    </rPh>
    <phoneticPr fontId="4"/>
  </si>
  <si>
    <t>23年</t>
    <rPh sb="2" eb="3">
      <t>ネン</t>
    </rPh>
    <phoneticPr fontId="4"/>
  </si>
  <si>
    <t>24年</t>
    <rPh sb="2" eb="3">
      <t>ネン</t>
    </rPh>
    <phoneticPr fontId="4"/>
  </si>
  <si>
    <t>25年</t>
    <rPh sb="2" eb="3">
      <t>ネン</t>
    </rPh>
    <phoneticPr fontId="4"/>
  </si>
  <si>
    <t>26年</t>
    <rPh sb="2" eb="3">
      <t>ネン</t>
    </rPh>
    <phoneticPr fontId="4"/>
  </si>
  <si>
    <t>27年</t>
    <rPh sb="2" eb="3">
      <t>ネン</t>
    </rPh>
    <phoneticPr fontId="4"/>
  </si>
  <si>
    <t>タイ</t>
  </si>
  <si>
    <t>ベトナム</t>
  </si>
  <si>
    <t>マレーシア</t>
  </si>
  <si>
    <t>フィリピン</t>
  </si>
  <si>
    <t>インド</t>
  </si>
  <si>
    <t>アメリカ</t>
  </si>
  <si>
    <t>カナダ</t>
  </si>
  <si>
    <t>イギリス</t>
  </si>
  <si>
    <t>フランス</t>
  </si>
  <si>
    <t>ロシア</t>
  </si>
  <si>
    <t>ドイツ</t>
  </si>
  <si>
    <t>イタリア</t>
  </si>
  <si>
    <t>スペイン</t>
  </si>
  <si>
    <t>オーストラリア</t>
  </si>
  <si>
    <t>28年</t>
    <rPh sb="2" eb="3">
      <t>ネン</t>
    </rPh>
    <phoneticPr fontId="4"/>
  </si>
  <si>
    <t>29年</t>
    <rPh sb="2" eb="3">
      <t>ネン</t>
    </rPh>
    <phoneticPr fontId="4"/>
  </si>
  <si>
    <t>30年</t>
    <rPh sb="2" eb="3">
      <t>ネン</t>
    </rPh>
    <phoneticPr fontId="4"/>
  </si>
  <si>
    <t>令和元年</t>
    <rPh sb="0" eb="4">
      <t>レイワモトネン</t>
    </rPh>
    <phoneticPr fontId="4"/>
  </si>
  <si>
    <t>２年</t>
    <rPh sb="1" eb="2">
      <t>ネン</t>
    </rPh>
    <phoneticPr fontId="4"/>
  </si>
  <si>
    <t>３年</t>
    <rPh sb="1" eb="2">
      <t>ネン</t>
    </rPh>
    <phoneticPr fontId="4"/>
  </si>
  <si>
    <t>４年</t>
    <rPh sb="1" eb="2">
      <t>ネン</t>
    </rPh>
    <phoneticPr fontId="4"/>
  </si>
  <si>
    <t>５年</t>
    <rPh sb="1" eb="2">
      <t>ネン</t>
    </rPh>
    <phoneticPr fontId="4"/>
  </si>
  <si>
    <t>（単位：人泊、％）</t>
    <rPh sb="1" eb="3">
      <t>タンイ</t>
    </rPh>
    <rPh sb="4" eb="5">
      <t>ニン</t>
    </rPh>
    <rPh sb="5" eb="6">
      <t>ハク</t>
    </rPh>
    <phoneticPr fontId="4"/>
  </si>
  <si>
    <t>地域振興局</t>
    <rPh sb="0" eb="2">
      <t>チイキ</t>
    </rPh>
    <rPh sb="2" eb="4">
      <t>シンコウ</t>
    </rPh>
    <rPh sb="4" eb="5">
      <t>キョク</t>
    </rPh>
    <phoneticPr fontId="4"/>
  </si>
  <si>
    <t>区分</t>
    <rPh sb="0" eb="2">
      <t>クブン</t>
    </rPh>
    <phoneticPr fontId="4"/>
  </si>
  <si>
    <t>１月</t>
    <rPh sb="1" eb="2">
      <t>ガツ</t>
    </rPh>
    <phoneticPr fontId="4"/>
  </si>
  <si>
    <t>２月</t>
    <rPh sb="1" eb="2">
      <t>ガツ</t>
    </rPh>
    <phoneticPr fontId="4"/>
  </si>
  <si>
    <t>３月</t>
    <rPh sb="1" eb="2">
      <t>ガツ</t>
    </rPh>
    <phoneticPr fontId="4"/>
  </si>
  <si>
    <t>４月</t>
    <rPh sb="1" eb="2">
      <t>ガツ</t>
    </rPh>
    <phoneticPr fontId="4"/>
  </si>
  <si>
    <t>５月</t>
    <rPh sb="1" eb="2">
      <t>ガツ</t>
    </rPh>
    <phoneticPr fontId="4"/>
  </si>
  <si>
    <t>６月</t>
    <rPh sb="1" eb="2">
      <t>ガツ</t>
    </rPh>
    <phoneticPr fontId="4"/>
  </si>
  <si>
    <t>７月</t>
    <rPh sb="1" eb="2">
      <t>ガツ</t>
    </rPh>
    <phoneticPr fontId="4"/>
  </si>
  <si>
    <t>８月</t>
  </si>
  <si>
    <t>９月</t>
  </si>
  <si>
    <t>10月</t>
    <phoneticPr fontId="4"/>
  </si>
  <si>
    <t>11月</t>
    <phoneticPr fontId="4"/>
  </si>
  <si>
    <t>12月</t>
    <rPh sb="2" eb="3">
      <t>ガツ</t>
    </rPh>
    <phoneticPr fontId="4"/>
  </si>
  <si>
    <t>佐久</t>
    <rPh sb="0" eb="2">
      <t>サク</t>
    </rPh>
    <phoneticPr fontId="4"/>
  </si>
  <si>
    <t>Ｒ5年</t>
  </si>
  <si>
    <t>延宿泊者数</t>
    <rPh sb="0" eb="1">
      <t>ノ</t>
    </rPh>
    <rPh sb="1" eb="3">
      <t>シュクハク</t>
    </rPh>
    <rPh sb="3" eb="4">
      <t>シャ</t>
    </rPh>
    <rPh sb="4" eb="5">
      <t>スウ</t>
    </rPh>
    <phoneticPr fontId="4"/>
  </si>
  <si>
    <t>対前年増減</t>
    <rPh sb="0" eb="1">
      <t>タイ</t>
    </rPh>
    <rPh sb="1" eb="3">
      <t>ゼンネン</t>
    </rPh>
    <rPh sb="3" eb="5">
      <t>ゾウゲン</t>
    </rPh>
    <phoneticPr fontId="4"/>
  </si>
  <si>
    <t>対前年比</t>
    <rPh sb="0" eb="1">
      <t>タイ</t>
    </rPh>
    <rPh sb="1" eb="4">
      <t>ゼンネンヒ</t>
    </rPh>
    <phoneticPr fontId="4"/>
  </si>
  <si>
    <t>Ｒ4年</t>
  </si>
  <si>
    <t>上田</t>
    <rPh sb="0" eb="2">
      <t>ウエダ</t>
    </rPh>
    <phoneticPr fontId="4"/>
  </si>
  <si>
    <t>諏訪</t>
    <rPh sb="0" eb="2">
      <t>スワ</t>
    </rPh>
    <phoneticPr fontId="4"/>
  </si>
  <si>
    <t>上伊那</t>
    <rPh sb="0" eb="3">
      <t>カミイナ</t>
    </rPh>
    <phoneticPr fontId="4"/>
  </si>
  <si>
    <t>南信州</t>
    <rPh sb="0" eb="1">
      <t>ミナミ</t>
    </rPh>
    <rPh sb="1" eb="3">
      <t>シンシュウ</t>
    </rPh>
    <phoneticPr fontId="4"/>
  </si>
  <si>
    <t>木曽</t>
    <rPh sb="0" eb="2">
      <t>キソ</t>
    </rPh>
    <phoneticPr fontId="4"/>
  </si>
  <si>
    <t>皆増</t>
    <rPh sb="0" eb="1">
      <t>ミナ</t>
    </rPh>
    <rPh sb="1" eb="2">
      <t>マシ</t>
    </rPh>
    <phoneticPr fontId="4"/>
  </si>
  <si>
    <t>松本</t>
    <rPh sb="0" eb="2">
      <t>マツモト</t>
    </rPh>
    <phoneticPr fontId="4"/>
  </si>
  <si>
    <t>北アルプス</t>
    <rPh sb="0" eb="1">
      <t>キタ</t>
    </rPh>
    <phoneticPr fontId="4"/>
  </si>
  <si>
    <t>長野</t>
    <rPh sb="0" eb="2">
      <t>ナガノ</t>
    </rPh>
    <phoneticPr fontId="4"/>
  </si>
  <si>
    <t>北信</t>
    <rPh sb="0" eb="2">
      <t>ホクシン</t>
    </rPh>
    <phoneticPr fontId="4"/>
  </si>
  <si>
    <t xml:space="preserve"> </t>
    <phoneticPr fontId="4"/>
  </si>
  <si>
    <t>その他（国籍不詳含む）</t>
    <rPh sb="2" eb="3">
      <t>タ</t>
    </rPh>
    <rPh sb="4" eb="6">
      <t>コクセキ</t>
    </rPh>
    <rPh sb="6" eb="8">
      <t>フショウ</t>
    </rPh>
    <rPh sb="8" eb="9">
      <t>フク</t>
    </rPh>
    <phoneticPr fontId="4"/>
  </si>
  <si>
    <t>構成比</t>
    <rPh sb="0" eb="3">
      <t>コウセイヒ</t>
    </rPh>
    <phoneticPr fontId="4"/>
  </si>
  <si>
    <t>東信州</t>
    <rPh sb="0" eb="1">
      <t>ヒガシ</t>
    </rPh>
    <rPh sb="1" eb="3">
      <t>シンシュウ</t>
    </rPh>
    <phoneticPr fontId="4"/>
  </si>
  <si>
    <t>伊那路</t>
    <rPh sb="0" eb="3">
      <t>イナジ</t>
    </rPh>
    <phoneticPr fontId="4"/>
  </si>
  <si>
    <t>木曽路</t>
    <rPh sb="0" eb="3">
      <t>キソジ</t>
    </rPh>
    <phoneticPr fontId="4"/>
  </si>
  <si>
    <t>日本アルプス</t>
    <rPh sb="0" eb="2">
      <t>ニホン</t>
    </rPh>
    <phoneticPr fontId="4"/>
  </si>
  <si>
    <t>北信濃</t>
    <rPh sb="0" eb="1">
      <t>キタ</t>
    </rPh>
    <rPh sb="1" eb="3">
      <t>シナノ</t>
    </rPh>
    <phoneticPr fontId="4"/>
  </si>
  <si>
    <r>
      <rPr>
        <sz val="13"/>
        <rFont val="ＭＳ Ｐゴシック"/>
        <family val="3"/>
        <charset val="128"/>
      </rPr>
      <t xml:space="preserve">　 　　　国・
　　　　 地域
</t>
    </r>
    <r>
      <rPr>
        <sz val="12"/>
        <rFont val="ＭＳ Ｐゴシック"/>
        <family val="3"/>
        <charset val="128"/>
      </rPr>
      <t xml:space="preserve">
市町村  </t>
    </r>
    <rPh sb="5" eb="6">
      <t>クニ</t>
    </rPh>
    <rPh sb="13" eb="15">
      <t>チイキ</t>
    </rPh>
    <rPh sb="17" eb="20">
      <t>シチョウソン</t>
    </rPh>
    <phoneticPr fontId="4"/>
  </si>
  <si>
    <t>香港</t>
    <rPh sb="0" eb="2">
      <t>ホンコン</t>
    </rPh>
    <phoneticPr fontId="10"/>
  </si>
  <si>
    <t>シンガポール</t>
    <phoneticPr fontId="13"/>
  </si>
  <si>
    <t>台湾</t>
    <rPh sb="0" eb="2">
      <t>タイワン</t>
    </rPh>
    <phoneticPr fontId="20"/>
  </si>
  <si>
    <t>中国</t>
    <rPh sb="0" eb="2">
      <t>チュウゴク</t>
    </rPh>
    <phoneticPr fontId="20"/>
  </si>
  <si>
    <t>韓国</t>
    <rPh sb="0" eb="2">
      <t>カンコク</t>
    </rPh>
    <phoneticPr fontId="20"/>
  </si>
  <si>
    <t>インドネシア</t>
    <phoneticPr fontId="13"/>
  </si>
  <si>
    <t>松本市</t>
    <rPh sb="0" eb="3">
      <t>マツモトシ</t>
    </rPh>
    <phoneticPr fontId="6"/>
  </si>
  <si>
    <t>軽井沢町</t>
    <rPh sb="0" eb="4">
      <t>カルイザワマチ</t>
    </rPh>
    <phoneticPr fontId="6"/>
  </si>
  <si>
    <t>長野市</t>
    <rPh sb="0" eb="3">
      <t>ナガノシ</t>
    </rPh>
    <phoneticPr fontId="6"/>
  </si>
  <si>
    <t>野沢温泉村</t>
    <rPh sb="0" eb="4">
      <t>ノザワオンセン</t>
    </rPh>
    <rPh sb="4" eb="5">
      <t>ムラ</t>
    </rPh>
    <phoneticPr fontId="6"/>
  </si>
  <si>
    <t>山ノ内町</t>
    <rPh sb="0" eb="1">
      <t>ヤマ</t>
    </rPh>
    <rPh sb="2" eb="4">
      <t>ウチマチ</t>
    </rPh>
    <phoneticPr fontId="6"/>
  </si>
  <si>
    <t>白馬村</t>
    <rPh sb="0" eb="3">
      <t>ハクバムラ</t>
    </rPh>
    <phoneticPr fontId="6"/>
  </si>
  <si>
    <t>小谷村</t>
    <rPh sb="0" eb="3">
      <t>オタリムラ</t>
    </rPh>
    <phoneticPr fontId="6"/>
  </si>
  <si>
    <t>大町市</t>
    <rPh sb="0" eb="3">
      <t>オオマチシ</t>
    </rPh>
    <phoneticPr fontId="6"/>
  </si>
  <si>
    <t>安曇野市</t>
    <rPh sb="0" eb="2">
      <t>アズミ</t>
    </rPh>
    <rPh sb="2" eb="3">
      <t>ノ</t>
    </rPh>
    <rPh sb="3" eb="4">
      <t>シ</t>
    </rPh>
    <phoneticPr fontId="6"/>
  </si>
  <si>
    <t>諏訪市</t>
    <rPh sb="0" eb="2">
      <t>スワ</t>
    </rPh>
    <rPh sb="2" eb="3">
      <t>シ</t>
    </rPh>
    <phoneticPr fontId="6"/>
  </si>
  <si>
    <t>立科町</t>
    <rPh sb="0" eb="2">
      <t>タテシナ</t>
    </rPh>
    <rPh sb="2" eb="3">
      <t>マチ</t>
    </rPh>
    <phoneticPr fontId="6"/>
  </si>
  <si>
    <t>南木曽町</t>
    <rPh sb="0" eb="4">
      <t>ナギソマチ</t>
    </rPh>
    <phoneticPr fontId="4"/>
  </si>
  <si>
    <t>上田市</t>
    <rPh sb="0" eb="3">
      <t>ウエダシ</t>
    </rPh>
    <phoneticPr fontId="6"/>
  </si>
  <si>
    <t>信濃町</t>
    <rPh sb="0" eb="3">
      <t>シナノマチ</t>
    </rPh>
    <phoneticPr fontId="6"/>
  </si>
  <si>
    <t>千曲市</t>
    <rPh sb="0" eb="2">
      <t>チクマ</t>
    </rPh>
    <rPh sb="2" eb="3">
      <t>シ</t>
    </rPh>
    <phoneticPr fontId="4"/>
  </si>
  <si>
    <t>茅野市</t>
    <rPh sb="0" eb="2">
      <t>チノ</t>
    </rPh>
    <rPh sb="2" eb="3">
      <t>シ</t>
    </rPh>
    <phoneticPr fontId="6"/>
  </si>
  <si>
    <t>木曽町</t>
    <rPh sb="0" eb="3">
      <t>キソマチ</t>
    </rPh>
    <phoneticPr fontId="4"/>
  </si>
  <si>
    <t>飯田市</t>
    <rPh sb="0" eb="3">
      <t>イイダシ</t>
    </rPh>
    <phoneticPr fontId="4"/>
  </si>
  <si>
    <t>阿智村</t>
    <rPh sb="0" eb="3">
      <t>アチムラ</t>
    </rPh>
    <phoneticPr fontId="4"/>
  </si>
  <si>
    <t>飯山市</t>
    <rPh sb="0" eb="3">
      <t>イイヤマシ</t>
    </rPh>
    <phoneticPr fontId="6"/>
  </si>
  <si>
    <t>塩尻市</t>
    <rPh sb="0" eb="3">
      <t>シオジリシ</t>
    </rPh>
    <phoneticPr fontId="6"/>
  </si>
  <si>
    <t>佐久市</t>
    <rPh sb="0" eb="3">
      <t>サクシ</t>
    </rPh>
    <phoneticPr fontId="4"/>
  </si>
  <si>
    <t>伊那市</t>
    <rPh sb="0" eb="3">
      <t>イナシ</t>
    </rPh>
    <phoneticPr fontId="6"/>
  </si>
  <si>
    <t>合計</t>
    <rPh sb="0" eb="2">
      <t>ゴウケイ</t>
    </rPh>
    <phoneticPr fontId="13"/>
  </si>
  <si>
    <t>令和５年（2023年）外国人延宿泊者数調査</t>
    <phoneticPr fontId="13"/>
  </si>
  <si>
    <t>〇 主な市町村別の状況（2,000人泊以上）</t>
    <rPh sb="2" eb="3">
      <t>オモ</t>
    </rPh>
    <rPh sb="4" eb="7">
      <t>シチョウソン</t>
    </rPh>
    <rPh sb="7" eb="8">
      <t>ベツ</t>
    </rPh>
    <rPh sb="9" eb="11">
      <t>ジョウキョウ</t>
    </rPh>
    <rPh sb="17" eb="18">
      <t>ニン</t>
    </rPh>
    <rPh sb="18" eb="19">
      <t>ハク</t>
    </rPh>
    <rPh sb="19" eb="21">
      <t>イジョウ</t>
    </rPh>
    <phoneticPr fontId="4"/>
  </si>
  <si>
    <t>令和５年（2023年）外国人延宿泊者数調査</t>
    <phoneticPr fontId="3"/>
  </si>
  <si>
    <t>〇　国・地域別、地域振興局別外国人延宿泊者数</t>
    <rPh sb="8" eb="10">
      <t>チイキ</t>
    </rPh>
    <rPh sb="10" eb="12">
      <t>シンコウ</t>
    </rPh>
    <rPh sb="12" eb="13">
      <t>キョク</t>
    </rPh>
    <rPh sb="13" eb="14">
      <t>ベツ</t>
    </rPh>
    <phoneticPr fontId="4"/>
  </si>
  <si>
    <t>〇　国・地域別外国人延宿泊者数</t>
    <phoneticPr fontId="4"/>
  </si>
  <si>
    <t>令和５年（2023年）外国人延宿泊者数調査</t>
    <phoneticPr fontId="4"/>
  </si>
  <si>
    <t>〇　地域振興局別、月別延宿泊者数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</si>
</sst>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_);[Red]\(#,##0\)"/>
    <numFmt numFmtId="177" formatCode="#,##0_ "/>
    <numFmt numFmtId="178" formatCode="#,##0_ ;[Red]\-#,##0\ "/>
    <numFmt numFmtId="179" formatCode="0_ "/>
    <numFmt numFmtId="181" formatCode="#,##0.0_);[Red]\(#,##0.0\)"/>
    <numFmt numFmtId="182" formatCode="#,##0;&quot;△ &quot;#,##0"/>
    <numFmt numFmtId="183" formatCode="#,##0.0;&quot;△ &quot;#,##0.0"/>
    <numFmt numFmtId="184" formatCode="0.0_ "/>
  </numFmts>
  <fonts count="2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20"/>
      <name val="ＭＳ Ｐゴシック"/>
      <family val="3"/>
      <charset val="128"/>
    </font>
    <font>
      <sz val="13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8"/>
      <name val="ＭＳ Ｐゴシック"/>
      <family val="3"/>
      <charset val="128"/>
    </font>
    <font>
      <sz val="14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/>
        <bgColor indexed="64"/>
      </patternFill>
    </fill>
  </fills>
  <borders count="78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23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23"/>
      </bottom>
      <diagonal/>
    </border>
    <border>
      <left/>
      <right style="medium">
        <color indexed="64"/>
      </right>
      <top style="medium">
        <color indexed="64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double">
        <color indexed="64"/>
      </right>
      <top style="thin">
        <color indexed="23"/>
      </top>
      <bottom style="thin">
        <color indexed="23"/>
      </bottom>
      <diagonal/>
    </border>
    <border>
      <left/>
      <right style="medium">
        <color indexed="64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medium">
        <color indexed="64"/>
      </right>
      <top style="thin">
        <color indexed="23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23"/>
      </bottom>
      <diagonal/>
    </border>
    <border>
      <left/>
      <right style="thin">
        <color indexed="64"/>
      </right>
      <top style="medium">
        <color indexed="64"/>
      </top>
      <bottom style="thin">
        <color indexed="23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23"/>
      </bottom>
      <diagonal/>
    </border>
    <border>
      <left/>
      <right style="medium">
        <color indexed="64"/>
      </right>
      <top style="double">
        <color indexed="64"/>
      </top>
      <bottom style="thin">
        <color indexed="23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4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1" fillId="0" borderId="0" xfId="1" applyAlignment="1">
      <alignment vertical="center"/>
    </xf>
    <xf numFmtId="0" fontId="1" fillId="0" borderId="0" xfId="1"/>
    <xf numFmtId="0" fontId="2" fillId="0" borderId="0" xfId="1" applyFont="1"/>
    <xf numFmtId="0" fontId="1" fillId="0" borderId="0" xfId="1" applyAlignment="1">
      <alignment horizontal="right" vertical="center"/>
    </xf>
    <xf numFmtId="0" fontId="1" fillId="0" borderId="1" xfId="1" applyBorder="1" applyAlignment="1">
      <alignment horizontal="right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shrinkToFit="1"/>
    </xf>
    <xf numFmtId="0" fontId="7" fillId="2" borderId="7" xfId="1" applyFont="1" applyFill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 shrinkToFit="1"/>
    </xf>
    <xf numFmtId="0" fontId="6" fillId="3" borderId="6" xfId="1" applyFont="1" applyFill="1" applyBorder="1" applyAlignment="1">
      <alignment horizontal="center" vertical="center" wrapText="1"/>
    </xf>
    <xf numFmtId="0" fontId="7" fillId="2" borderId="10" xfId="1" applyFont="1" applyFill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9" fillId="0" borderId="0" xfId="1" applyFont="1" applyAlignment="1">
      <alignment vertical="center"/>
    </xf>
    <xf numFmtId="176" fontId="10" fillId="0" borderId="6" xfId="1" applyNumberFormat="1" applyFont="1" applyBorder="1" applyAlignment="1">
      <alignment vertical="center"/>
    </xf>
    <xf numFmtId="176" fontId="10" fillId="0" borderId="6" xfId="1" applyNumberFormat="1" applyFont="1" applyBorder="1" applyAlignment="1">
      <alignment horizontal="center" vertical="center"/>
    </xf>
    <xf numFmtId="176" fontId="10" fillId="0" borderId="12" xfId="1" applyNumberFormat="1" applyFont="1" applyBorder="1" applyAlignment="1">
      <alignment vertical="center"/>
    </xf>
    <xf numFmtId="177" fontId="11" fillId="0" borderId="5" xfId="1" applyNumberFormat="1" applyFont="1" applyBorder="1" applyAlignment="1">
      <alignment vertical="center"/>
    </xf>
    <xf numFmtId="177" fontId="9" fillId="0" borderId="0" xfId="1" applyNumberFormat="1" applyFont="1" applyAlignment="1">
      <alignment vertical="center"/>
    </xf>
    <xf numFmtId="177" fontId="10" fillId="0" borderId="6" xfId="1" applyNumberFormat="1" applyFont="1" applyBorder="1" applyAlignment="1">
      <alignment vertical="center"/>
    </xf>
    <xf numFmtId="178" fontId="10" fillId="0" borderId="6" xfId="2" applyNumberFormat="1" applyFont="1" applyBorder="1" applyAlignment="1">
      <alignment vertical="center"/>
    </xf>
    <xf numFmtId="177" fontId="10" fillId="0" borderId="12" xfId="1" applyNumberFormat="1" applyFont="1" applyBorder="1" applyAlignment="1">
      <alignment vertical="center"/>
    </xf>
    <xf numFmtId="179" fontId="10" fillId="0" borderId="6" xfId="1" applyNumberFormat="1" applyFont="1" applyBorder="1" applyAlignment="1">
      <alignment vertical="center"/>
    </xf>
    <xf numFmtId="0" fontId="6" fillId="0" borderId="3" xfId="1" applyFont="1" applyBorder="1" applyAlignment="1">
      <alignment horizontal="center" vertical="center"/>
    </xf>
    <xf numFmtId="176" fontId="10" fillId="0" borderId="4" xfId="1" applyNumberFormat="1" applyFont="1" applyBorder="1" applyAlignment="1">
      <alignment vertical="center"/>
    </xf>
    <xf numFmtId="176" fontId="10" fillId="0" borderId="4" xfId="1" applyNumberFormat="1" applyFont="1" applyBorder="1" applyAlignment="1">
      <alignment horizontal="center" vertical="center"/>
    </xf>
    <xf numFmtId="176" fontId="10" fillId="0" borderId="13" xfId="1" applyNumberFormat="1" applyFont="1" applyBorder="1" applyAlignment="1">
      <alignment vertical="center"/>
    </xf>
    <xf numFmtId="176" fontId="10" fillId="0" borderId="14" xfId="1" applyNumberFormat="1" applyFont="1" applyBorder="1" applyAlignment="1">
      <alignment vertical="center"/>
    </xf>
    <xf numFmtId="176" fontId="10" fillId="0" borderId="7" xfId="1" applyNumberFormat="1" applyFont="1" applyBorder="1" applyAlignment="1">
      <alignment vertical="center"/>
    </xf>
    <xf numFmtId="177" fontId="11" fillId="0" borderId="15" xfId="1" applyNumberFormat="1" applyFont="1" applyBorder="1" applyAlignment="1">
      <alignment vertical="center"/>
    </xf>
    <xf numFmtId="177" fontId="10" fillId="0" borderId="3" xfId="1" applyNumberFormat="1" applyFont="1" applyBorder="1" applyAlignment="1">
      <alignment vertical="center"/>
    </xf>
    <xf numFmtId="177" fontId="10" fillId="0" borderId="16" xfId="1" applyNumberFormat="1" applyFont="1" applyBorder="1" applyAlignment="1">
      <alignment vertical="center"/>
    </xf>
    <xf numFmtId="177" fontId="10" fillId="4" borderId="6" xfId="1" applyNumberFormat="1" applyFont="1" applyFill="1" applyBorder="1" applyAlignment="1">
      <alignment vertical="center"/>
    </xf>
    <xf numFmtId="176" fontId="10" fillId="0" borderId="3" xfId="1" applyNumberFormat="1" applyFont="1" applyBorder="1" applyAlignment="1">
      <alignment horizontal="center" vertical="center"/>
    </xf>
    <xf numFmtId="177" fontId="10" fillId="0" borderId="5" xfId="1" applyNumberFormat="1" applyFont="1" applyBorder="1" applyAlignment="1">
      <alignment vertical="center"/>
    </xf>
    <xf numFmtId="177" fontId="10" fillId="0" borderId="14" xfId="1" applyNumberFormat="1" applyFont="1" applyBorder="1" applyAlignment="1">
      <alignment vertical="center"/>
    </xf>
    <xf numFmtId="0" fontId="6" fillId="3" borderId="3" xfId="1" applyFont="1" applyFill="1" applyBorder="1" applyAlignment="1">
      <alignment horizontal="center" vertical="center"/>
    </xf>
    <xf numFmtId="177" fontId="10" fillId="0" borderId="17" xfId="1" applyNumberFormat="1" applyFont="1" applyBorder="1" applyAlignment="1">
      <alignment vertical="center"/>
    </xf>
    <xf numFmtId="176" fontId="10" fillId="0" borderId="5" xfId="1" applyNumberFormat="1" applyFont="1" applyBorder="1" applyAlignment="1">
      <alignment horizontal="center" vertical="center"/>
    </xf>
    <xf numFmtId="177" fontId="10" fillId="0" borderId="18" xfId="1" applyNumberFormat="1" applyFont="1" applyBorder="1" applyAlignment="1">
      <alignment vertical="center"/>
    </xf>
    <xf numFmtId="177" fontId="10" fillId="0" borderId="7" xfId="1" applyNumberFormat="1" applyFont="1" applyBorder="1" applyAlignment="1">
      <alignment vertical="center"/>
    </xf>
    <xf numFmtId="0" fontId="6" fillId="3" borderId="14" xfId="1" applyFont="1" applyFill="1" applyBorder="1" applyAlignment="1">
      <alignment horizontal="center" vertical="center"/>
    </xf>
    <xf numFmtId="177" fontId="10" fillId="0" borderId="4" xfId="1" applyNumberFormat="1" applyFont="1" applyBorder="1" applyAlignment="1">
      <alignment vertical="center"/>
    </xf>
    <xf numFmtId="177" fontId="10" fillId="0" borderId="10" xfId="1" applyNumberFormat="1" applyFont="1" applyBorder="1" applyAlignment="1">
      <alignment vertical="center"/>
    </xf>
    <xf numFmtId="176" fontId="10" fillId="0" borderId="6" xfId="1" applyNumberFormat="1" applyFont="1" applyBorder="1" applyAlignment="1">
      <alignment horizontal="right" vertical="center"/>
    </xf>
    <xf numFmtId="176" fontId="10" fillId="0" borderId="14" xfId="1" applyNumberFormat="1" applyFont="1" applyBorder="1" applyAlignment="1">
      <alignment horizontal="center" vertical="center"/>
    </xf>
    <xf numFmtId="176" fontId="10" fillId="0" borderId="14" xfId="1" applyNumberFormat="1" applyFont="1" applyBorder="1" applyAlignment="1">
      <alignment horizontal="right" vertical="center"/>
    </xf>
    <xf numFmtId="177" fontId="10" fillId="0" borderId="6" xfId="1" applyNumberFormat="1" applyFont="1" applyBorder="1" applyAlignment="1">
      <alignment horizontal="right" vertical="center"/>
    </xf>
    <xf numFmtId="177" fontId="10" fillId="0" borderId="15" xfId="1" applyNumberFormat="1" applyFont="1" applyBorder="1" applyAlignment="1">
      <alignment vertical="center"/>
    </xf>
    <xf numFmtId="176" fontId="10" fillId="0" borderId="15" xfId="1" applyNumberFormat="1" applyFont="1" applyBorder="1" applyAlignment="1">
      <alignment horizontal="right" vertical="center"/>
    </xf>
    <xf numFmtId="177" fontId="10" fillId="0" borderId="19" xfId="1" applyNumberFormat="1" applyFont="1" applyBorder="1" applyAlignment="1">
      <alignment vertical="center"/>
    </xf>
    <xf numFmtId="0" fontId="6" fillId="3" borderId="16" xfId="1" applyFont="1" applyFill="1" applyBorder="1" applyAlignment="1">
      <alignment horizontal="center" vertical="center"/>
    </xf>
    <xf numFmtId="177" fontId="10" fillId="4" borderId="14" xfId="1" applyNumberFormat="1" applyFont="1" applyFill="1" applyBorder="1" applyAlignment="1">
      <alignment vertical="center"/>
    </xf>
    <xf numFmtId="177" fontId="10" fillId="4" borderId="15" xfId="1" applyNumberFormat="1" applyFont="1" applyFill="1" applyBorder="1" applyAlignment="1">
      <alignment vertical="center"/>
    </xf>
    <xf numFmtId="177" fontId="10" fillId="4" borderId="7" xfId="1" applyNumberFormat="1" applyFont="1" applyFill="1" applyBorder="1" applyAlignment="1">
      <alignment vertical="center"/>
    </xf>
    <xf numFmtId="177" fontId="10" fillId="4" borderId="20" xfId="1" applyNumberFormat="1" applyFont="1" applyFill="1" applyBorder="1" applyAlignment="1">
      <alignment vertical="center"/>
    </xf>
    <xf numFmtId="177" fontId="10" fillId="4" borderId="16" xfId="1" applyNumberFormat="1" applyFont="1" applyFill="1" applyBorder="1" applyAlignment="1">
      <alignment vertical="center"/>
    </xf>
    <xf numFmtId="177" fontId="10" fillId="0" borderId="20" xfId="1" applyNumberFormat="1" applyFont="1" applyBorder="1" applyAlignment="1">
      <alignment vertical="center"/>
    </xf>
    <xf numFmtId="177" fontId="10" fillId="4" borderId="21" xfId="1" applyNumberFormat="1" applyFont="1" applyFill="1" applyBorder="1" applyAlignment="1">
      <alignment vertical="center"/>
    </xf>
    <xf numFmtId="177" fontId="10" fillId="0" borderId="21" xfId="1" applyNumberFormat="1" applyFont="1" applyBorder="1" applyAlignment="1">
      <alignment vertical="center"/>
    </xf>
    <xf numFmtId="177" fontId="10" fillId="4" borderId="22" xfId="1" applyNumberFormat="1" applyFont="1" applyFill="1" applyBorder="1" applyAlignment="1">
      <alignment vertical="center"/>
    </xf>
    <xf numFmtId="0" fontId="6" fillId="3" borderId="23" xfId="1" applyFont="1" applyFill="1" applyBorder="1" applyAlignment="1">
      <alignment horizontal="center" vertical="center"/>
    </xf>
    <xf numFmtId="177" fontId="10" fillId="0" borderId="1" xfId="1" applyNumberFormat="1" applyFont="1" applyBorder="1" applyAlignment="1">
      <alignment vertical="center"/>
    </xf>
    <xf numFmtId="177" fontId="10" fillId="0" borderId="24" xfId="1" applyNumberFormat="1" applyFont="1" applyBorder="1" applyAlignment="1">
      <alignment vertical="center"/>
    </xf>
    <xf numFmtId="177" fontId="10" fillId="5" borderId="25" xfId="1" applyNumberFormat="1" applyFont="1" applyFill="1" applyBorder="1" applyAlignment="1">
      <alignment vertical="center"/>
    </xf>
    <xf numFmtId="177" fontId="10" fillId="0" borderId="26" xfId="1" applyNumberFormat="1" applyFont="1" applyBorder="1" applyAlignment="1">
      <alignment vertical="center"/>
    </xf>
    <xf numFmtId="177" fontId="10" fillId="5" borderId="27" xfId="1" applyNumberFormat="1" applyFont="1" applyFill="1" applyBorder="1" applyAlignment="1">
      <alignment vertical="center"/>
    </xf>
    <xf numFmtId="177" fontId="10" fillId="0" borderId="28" xfId="1" applyNumberFormat="1" applyFont="1" applyBorder="1" applyAlignment="1">
      <alignment vertical="center"/>
    </xf>
    <xf numFmtId="177" fontId="10" fillId="0" borderId="29" xfId="1" applyNumberFormat="1" applyFont="1" applyBorder="1" applyAlignment="1">
      <alignment vertical="center"/>
    </xf>
    <xf numFmtId="177" fontId="10" fillId="0" borderId="30" xfId="1" applyNumberFormat="1" applyFont="1" applyBorder="1" applyAlignment="1">
      <alignment vertical="center"/>
    </xf>
    <xf numFmtId="177" fontId="10" fillId="0" borderId="23" xfId="1" applyNumberFormat="1" applyFont="1" applyBorder="1" applyAlignment="1">
      <alignment vertical="center"/>
    </xf>
    <xf numFmtId="177" fontId="10" fillId="0" borderId="31" xfId="1" applyNumberFormat="1" applyFont="1" applyBorder="1" applyAlignment="1">
      <alignment vertical="center"/>
    </xf>
    <xf numFmtId="177" fontId="10" fillId="5" borderId="32" xfId="1" applyNumberFormat="1" applyFont="1" applyFill="1" applyBorder="1" applyAlignment="1">
      <alignment vertical="center"/>
    </xf>
    <xf numFmtId="177" fontId="11" fillId="0" borderId="33" xfId="1" applyNumberFormat="1" applyFont="1" applyBorder="1" applyAlignment="1">
      <alignment vertical="center"/>
    </xf>
    <xf numFmtId="177" fontId="10" fillId="0" borderId="34" xfId="1" applyNumberFormat="1" applyFont="1" applyBorder="1" applyAlignment="1">
      <alignment vertical="center"/>
    </xf>
    <xf numFmtId="177" fontId="10" fillId="4" borderId="35" xfId="1" applyNumberFormat="1" applyFont="1" applyFill="1" applyBorder="1" applyAlignment="1">
      <alignment vertical="center"/>
    </xf>
    <xf numFmtId="177" fontId="10" fillId="0" borderId="36" xfId="1" applyNumberFormat="1" applyFont="1" applyBorder="1" applyAlignment="1">
      <alignment vertical="center"/>
    </xf>
    <xf numFmtId="177" fontId="10" fillId="0" borderId="37" xfId="1" applyNumberFormat="1" applyFont="1" applyBorder="1" applyAlignment="1">
      <alignment vertical="center"/>
    </xf>
    <xf numFmtId="177" fontId="10" fillId="4" borderId="17" xfId="1" applyNumberFormat="1" applyFont="1" applyFill="1" applyBorder="1" applyAlignment="1">
      <alignment vertical="center"/>
    </xf>
    <xf numFmtId="177" fontId="10" fillId="0" borderId="38" xfId="1" applyNumberFormat="1" applyFont="1" applyBorder="1" applyAlignment="1">
      <alignment vertical="center"/>
    </xf>
    <xf numFmtId="177" fontId="10" fillId="0" borderId="39" xfId="1" applyNumberFormat="1" applyFont="1" applyBorder="1" applyAlignment="1">
      <alignment vertical="center"/>
    </xf>
    <xf numFmtId="177" fontId="10" fillId="4" borderId="40" xfId="1" applyNumberFormat="1" applyFont="1" applyFill="1" applyBorder="1" applyAlignment="1">
      <alignment vertical="center"/>
    </xf>
    <xf numFmtId="177" fontId="10" fillId="4" borderId="41" xfId="1" applyNumberFormat="1" applyFont="1" applyFill="1" applyBorder="1" applyAlignment="1">
      <alignment vertical="center"/>
    </xf>
    <xf numFmtId="177" fontId="10" fillId="4" borderId="3" xfId="1" applyNumberFormat="1" applyFont="1" applyFill="1" applyBorder="1" applyAlignment="1">
      <alignment vertical="center"/>
    </xf>
    <xf numFmtId="177" fontId="10" fillId="0" borderId="42" xfId="1" applyNumberFormat="1" applyFont="1" applyBorder="1" applyAlignment="1">
      <alignment vertical="center"/>
    </xf>
    <xf numFmtId="177" fontId="10" fillId="0" borderId="43" xfId="1" applyNumberFormat="1" applyFont="1" applyBorder="1" applyAlignment="1">
      <alignment vertical="center"/>
    </xf>
    <xf numFmtId="177" fontId="10" fillId="4" borderId="12" xfId="1" applyNumberFormat="1" applyFont="1" applyFill="1" applyBorder="1" applyAlignment="1">
      <alignment vertical="center"/>
    </xf>
    <xf numFmtId="177" fontId="10" fillId="4" borderId="18" xfId="1" applyNumberFormat="1" applyFont="1" applyFill="1" applyBorder="1" applyAlignment="1">
      <alignment vertical="center"/>
    </xf>
    <xf numFmtId="177" fontId="10" fillId="0" borderId="44" xfId="1" applyNumberFormat="1" applyFont="1" applyBorder="1" applyAlignment="1">
      <alignment vertical="center"/>
    </xf>
    <xf numFmtId="177" fontId="10" fillId="0" borderId="45" xfId="1" applyNumberFormat="1" applyFont="1" applyBorder="1" applyAlignment="1">
      <alignment vertical="center"/>
    </xf>
    <xf numFmtId="0" fontId="6" fillId="3" borderId="6" xfId="1" quotePrefix="1" applyFont="1" applyFill="1" applyBorder="1" applyAlignment="1">
      <alignment horizontal="center" vertical="center"/>
    </xf>
    <xf numFmtId="0" fontId="6" fillId="4" borderId="0" xfId="1" applyFont="1" applyFill="1" applyAlignment="1">
      <alignment horizontal="center" vertical="center"/>
    </xf>
    <xf numFmtId="177" fontId="10" fillId="4" borderId="0" xfId="1" applyNumberFormat="1" applyFont="1" applyFill="1" applyAlignment="1">
      <alignment vertical="center"/>
    </xf>
    <xf numFmtId="177" fontId="11" fillId="0" borderId="0" xfId="1" applyNumberFormat="1" applyFont="1" applyAlignment="1">
      <alignment vertical="center"/>
    </xf>
    <xf numFmtId="177" fontId="2" fillId="0" borderId="0" xfId="1" applyNumberFormat="1" applyFont="1" applyAlignment="1">
      <alignment vertical="center"/>
    </xf>
    <xf numFmtId="177" fontId="2" fillId="5" borderId="25" xfId="1" applyNumberFormat="1" applyFont="1" applyFill="1" applyBorder="1" applyAlignment="1">
      <alignment vertical="center"/>
    </xf>
    <xf numFmtId="177" fontId="1" fillId="0" borderId="0" xfId="1" applyNumberFormat="1"/>
    <xf numFmtId="0" fontId="5" fillId="0" borderId="0" xfId="1" applyFont="1"/>
    <xf numFmtId="0" fontId="12" fillId="0" borderId="0" xfId="1" applyFont="1" applyAlignment="1">
      <alignment vertical="center"/>
    </xf>
    <xf numFmtId="0" fontId="13" fillId="0" borderId="1" xfId="1" applyFont="1" applyBorder="1" applyAlignment="1">
      <alignment horizontal="right" vertical="center"/>
    </xf>
    <xf numFmtId="0" fontId="14" fillId="0" borderId="16" xfId="1" applyFont="1" applyBorder="1" applyAlignment="1">
      <alignment horizontal="center" vertical="center" wrapText="1"/>
    </xf>
    <xf numFmtId="0" fontId="14" fillId="0" borderId="15" xfId="1" applyFont="1" applyBorder="1" applyAlignment="1">
      <alignment horizontal="center" vertical="center"/>
    </xf>
    <xf numFmtId="0" fontId="14" fillId="3" borderId="14" xfId="1" applyFont="1" applyFill="1" applyBorder="1" applyAlignment="1">
      <alignment horizontal="center" vertical="center"/>
    </xf>
    <xf numFmtId="0" fontId="14" fillId="3" borderId="7" xfId="1" applyFont="1" applyFill="1" applyBorder="1" applyAlignment="1">
      <alignment horizontal="center" vertical="center"/>
    </xf>
    <xf numFmtId="0" fontId="14" fillId="3" borderId="15" xfId="1" applyFont="1" applyFill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3" fillId="3" borderId="40" xfId="1" applyFont="1" applyFill="1" applyBorder="1" applyAlignment="1">
      <alignment horizontal="center" vertical="center"/>
    </xf>
    <xf numFmtId="0" fontId="15" fillId="3" borderId="46" xfId="1" applyFont="1" applyFill="1" applyBorder="1" applyAlignment="1">
      <alignment horizontal="center" vertical="center" shrinkToFit="1"/>
    </xf>
    <xf numFmtId="182" fontId="6" fillId="0" borderId="46" xfId="1" applyNumberFormat="1" applyFont="1" applyBorder="1" applyAlignment="1">
      <alignment horizontal="right" vertical="center"/>
    </xf>
    <xf numFmtId="182" fontId="6" fillId="0" borderId="47" xfId="1" applyNumberFormat="1" applyFont="1" applyBorder="1" applyAlignment="1">
      <alignment horizontal="right" vertical="center"/>
    </xf>
    <xf numFmtId="182" fontId="6" fillId="0" borderId="48" xfId="1" applyNumberFormat="1" applyFont="1" applyBorder="1" applyAlignment="1">
      <alignment vertical="center"/>
    </xf>
    <xf numFmtId="0" fontId="1" fillId="0" borderId="45" xfId="1" applyBorder="1" applyAlignment="1">
      <alignment horizontal="center" vertical="center"/>
    </xf>
    <xf numFmtId="0" fontId="13" fillId="3" borderId="49" xfId="1" applyFont="1" applyFill="1" applyBorder="1" applyAlignment="1">
      <alignment horizontal="center" vertical="center"/>
    </xf>
    <xf numFmtId="0" fontId="15" fillId="6" borderId="50" xfId="1" applyFont="1" applyFill="1" applyBorder="1" applyAlignment="1">
      <alignment horizontal="center" vertical="center" shrinkToFit="1"/>
    </xf>
    <xf numFmtId="182" fontId="6" fillId="0" borderId="50" xfId="1" applyNumberFormat="1" applyFont="1" applyBorder="1" applyAlignment="1">
      <alignment vertical="center" shrinkToFit="1"/>
    </xf>
    <xf numFmtId="182" fontId="6" fillId="0" borderId="50" xfId="1" applyNumberFormat="1" applyFont="1" applyBorder="1" applyAlignment="1">
      <alignment horizontal="right" vertical="center" shrinkToFit="1"/>
    </xf>
    <xf numFmtId="182" fontId="6" fillId="0" borderId="51" xfId="1" applyNumberFormat="1" applyFont="1" applyBorder="1" applyAlignment="1">
      <alignment vertical="center" shrinkToFit="1"/>
    </xf>
    <xf numFmtId="182" fontId="6" fillId="0" borderId="52" xfId="1" applyNumberFormat="1" applyFont="1" applyBorder="1" applyAlignment="1">
      <alignment vertical="center"/>
    </xf>
    <xf numFmtId="0" fontId="13" fillId="3" borderId="53" xfId="1" applyFont="1" applyFill="1" applyBorder="1" applyAlignment="1">
      <alignment horizontal="center" vertical="center"/>
    </xf>
    <xf numFmtId="0" fontId="15" fillId="6" borderId="54" xfId="1" applyFont="1" applyFill="1" applyBorder="1" applyAlignment="1">
      <alignment horizontal="center" vertical="center" shrinkToFit="1"/>
    </xf>
    <xf numFmtId="183" fontId="6" fillId="0" borderId="0" xfId="1" applyNumberFormat="1" applyFont="1" applyAlignment="1">
      <alignment vertical="center" shrinkToFit="1"/>
    </xf>
    <xf numFmtId="183" fontId="6" fillId="0" borderId="55" xfId="1" applyNumberFormat="1" applyFont="1" applyBorder="1" applyAlignment="1">
      <alignment vertical="center" shrinkToFit="1"/>
    </xf>
    <xf numFmtId="183" fontId="6" fillId="0" borderId="56" xfId="1" applyNumberFormat="1" applyFont="1" applyBorder="1" applyAlignment="1">
      <alignment vertical="center" shrinkToFit="1"/>
    </xf>
    <xf numFmtId="183" fontId="6" fillId="0" borderId="57" xfId="1" applyNumberFormat="1" applyFont="1" applyBorder="1" applyAlignment="1">
      <alignment vertical="center" shrinkToFit="1"/>
    </xf>
    <xf numFmtId="183" fontId="1" fillId="0" borderId="58" xfId="1" applyNumberFormat="1" applyBorder="1" applyAlignment="1">
      <alignment vertical="center"/>
    </xf>
    <xf numFmtId="0" fontId="1" fillId="0" borderId="44" xfId="1" applyBorder="1" applyAlignment="1">
      <alignment horizontal="center" vertical="center"/>
    </xf>
    <xf numFmtId="0" fontId="13" fillId="3" borderId="44" xfId="1" applyFont="1" applyFill="1" applyBorder="1" applyAlignment="1">
      <alignment horizontal="center" vertical="center"/>
    </xf>
    <xf numFmtId="0" fontId="15" fillId="3" borderId="59" xfId="1" applyFont="1" applyFill="1" applyBorder="1" applyAlignment="1">
      <alignment horizontal="center" vertical="center" shrinkToFit="1"/>
    </xf>
    <xf numFmtId="182" fontId="6" fillId="0" borderId="46" xfId="1" applyNumberFormat="1" applyFont="1" applyBorder="1" applyAlignment="1">
      <alignment vertical="center"/>
    </xf>
    <xf numFmtId="182" fontId="6" fillId="0" borderId="47" xfId="1" applyNumberFormat="1" applyFont="1" applyBorder="1" applyAlignment="1">
      <alignment vertical="center"/>
    </xf>
    <xf numFmtId="182" fontId="6" fillId="0" borderId="60" xfId="1" applyNumberFormat="1" applyFont="1" applyBorder="1" applyAlignment="1">
      <alignment vertical="center"/>
    </xf>
    <xf numFmtId="182" fontId="6" fillId="0" borderId="61" xfId="1" applyNumberFormat="1" applyFont="1" applyBorder="1" applyAlignment="1">
      <alignment vertical="center"/>
    </xf>
    <xf numFmtId="182" fontId="6" fillId="0" borderId="62" xfId="1" applyNumberFormat="1" applyFont="1" applyBorder="1" applyAlignment="1">
      <alignment vertical="center"/>
    </xf>
    <xf numFmtId="183" fontId="6" fillId="0" borderId="55" xfId="1" applyNumberFormat="1" applyFont="1" applyBorder="1" applyAlignment="1">
      <alignment horizontal="right" vertical="center" shrinkToFit="1"/>
    </xf>
    <xf numFmtId="182" fontId="6" fillId="0" borderId="48" xfId="1" applyNumberFormat="1" applyFont="1" applyBorder="1" applyAlignment="1">
      <alignment vertical="top"/>
    </xf>
    <xf numFmtId="0" fontId="1" fillId="0" borderId="63" xfId="1" applyBorder="1" applyAlignment="1">
      <alignment horizontal="center" vertical="center"/>
    </xf>
    <xf numFmtId="0" fontId="13" fillId="3" borderId="64" xfId="1" applyFont="1" applyFill="1" applyBorder="1" applyAlignment="1">
      <alignment horizontal="center" vertical="center"/>
    </xf>
    <xf numFmtId="0" fontId="15" fillId="3" borderId="63" xfId="1" applyFont="1" applyFill="1" applyBorder="1" applyAlignment="1">
      <alignment horizontal="center" vertical="center" shrinkToFit="1"/>
    </xf>
    <xf numFmtId="182" fontId="6" fillId="0" borderId="64" xfId="1" applyNumberFormat="1" applyFont="1" applyBorder="1" applyAlignment="1">
      <alignment vertical="center"/>
    </xf>
    <xf numFmtId="182" fontId="6" fillId="0" borderId="65" xfId="1" applyNumberFormat="1" applyFont="1" applyBorder="1" applyAlignment="1">
      <alignment vertical="center"/>
    </xf>
    <xf numFmtId="182" fontId="6" fillId="0" borderId="66" xfId="1" applyNumberFormat="1" applyFont="1" applyBorder="1" applyAlignment="1">
      <alignment vertical="center"/>
    </xf>
    <xf numFmtId="182" fontId="6" fillId="0" borderId="59" xfId="1" applyNumberFormat="1" applyFont="1" applyBorder="1" applyAlignment="1">
      <alignment horizontal="right" vertical="center"/>
    </xf>
    <xf numFmtId="182" fontId="6" fillId="0" borderId="67" xfId="1" applyNumberFormat="1" applyFont="1" applyBorder="1" applyAlignment="1">
      <alignment horizontal="right" vertical="center"/>
    </xf>
    <xf numFmtId="182" fontId="6" fillId="0" borderId="68" xfId="1" applyNumberFormat="1" applyFont="1" applyBorder="1" applyAlignment="1">
      <alignment vertical="center"/>
    </xf>
    <xf numFmtId="0" fontId="1" fillId="0" borderId="17" xfId="1" applyBorder="1" applyAlignment="1">
      <alignment horizontal="center" vertical="center"/>
    </xf>
    <xf numFmtId="0" fontId="13" fillId="3" borderId="36" xfId="1" applyFont="1" applyFill="1" applyBorder="1" applyAlignment="1">
      <alignment horizontal="center" vertical="center"/>
    </xf>
    <xf numFmtId="0" fontId="15" fillId="3" borderId="17" xfId="1" applyFont="1" applyFill="1" applyBorder="1" applyAlignment="1">
      <alignment horizontal="center" vertical="center" shrinkToFit="1"/>
    </xf>
    <xf numFmtId="182" fontId="6" fillId="0" borderId="36" xfId="1" applyNumberFormat="1" applyFont="1" applyBorder="1" applyAlignment="1">
      <alignment vertical="center"/>
    </xf>
    <xf numFmtId="182" fontId="6" fillId="0" borderId="69" xfId="1" applyNumberFormat="1" applyFont="1" applyBorder="1" applyAlignment="1">
      <alignment vertical="center"/>
    </xf>
    <xf numFmtId="182" fontId="6" fillId="0" borderId="37" xfId="1" applyNumberFormat="1" applyFont="1" applyBorder="1" applyAlignment="1">
      <alignment vertical="center"/>
    </xf>
    <xf numFmtId="177" fontId="1" fillId="0" borderId="0" xfId="1" applyNumberFormat="1" applyAlignment="1">
      <alignment vertical="center"/>
    </xf>
    <xf numFmtId="0" fontId="1" fillId="0" borderId="0" xfId="1" applyAlignment="1">
      <alignment vertical="center" shrinkToFit="1"/>
    </xf>
    <xf numFmtId="184" fontId="1" fillId="0" borderId="0" xfId="1" applyNumberFormat="1" applyAlignment="1">
      <alignment vertical="center"/>
    </xf>
    <xf numFmtId="184" fontId="1" fillId="0" borderId="0" xfId="1" applyNumberFormat="1"/>
    <xf numFmtId="0" fontId="16" fillId="0" borderId="0" xfId="1" applyFont="1" applyAlignment="1">
      <alignment vertical="center"/>
    </xf>
    <xf numFmtId="0" fontId="16" fillId="0" borderId="0" xfId="1" applyFont="1"/>
    <xf numFmtId="0" fontId="17" fillId="0" borderId="0" xfId="1" applyFont="1" applyAlignment="1">
      <alignment horizontal="right" vertical="center"/>
    </xf>
    <xf numFmtId="0" fontId="17" fillId="0" borderId="1" xfId="1" applyFont="1" applyBorder="1" applyAlignment="1">
      <alignment horizontal="right" vertical="center"/>
    </xf>
    <xf numFmtId="0" fontId="2" fillId="0" borderId="16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17" fillId="0" borderId="3" xfId="1" applyFont="1" applyBorder="1" applyAlignment="1">
      <alignment horizontal="center" vertical="center"/>
    </xf>
    <xf numFmtId="0" fontId="17" fillId="0" borderId="4" xfId="1" applyFont="1" applyBorder="1" applyAlignment="1">
      <alignment horizontal="center" vertical="center"/>
    </xf>
    <xf numFmtId="0" fontId="17" fillId="0" borderId="5" xfId="1" applyFont="1" applyBorder="1" applyAlignment="1">
      <alignment horizontal="center" vertical="center"/>
    </xf>
    <xf numFmtId="0" fontId="17" fillId="0" borderId="6" xfId="1" applyFont="1" applyBorder="1" applyAlignment="1">
      <alignment horizontal="center" vertical="center" shrinkToFit="1"/>
    </xf>
    <xf numFmtId="0" fontId="17" fillId="7" borderId="7" xfId="1" applyFont="1" applyFill="1" applyBorder="1" applyAlignment="1">
      <alignment horizontal="center" vertical="center" wrapText="1"/>
    </xf>
    <xf numFmtId="0" fontId="18" fillId="7" borderId="15" xfId="1" applyFont="1" applyFill="1" applyBorder="1" applyAlignment="1">
      <alignment horizontal="center" vertical="center"/>
    </xf>
    <xf numFmtId="0" fontId="18" fillId="0" borderId="14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 wrapText="1"/>
    </xf>
    <xf numFmtId="0" fontId="2" fillId="0" borderId="42" xfId="1" applyFont="1" applyBorder="1" applyAlignment="1">
      <alignment horizontal="center" vertical="center" wrapText="1"/>
    </xf>
    <xf numFmtId="0" fontId="17" fillId="7" borderId="6" xfId="1" applyFont="1" applyFill="1" applyBorder="1" applyAlignment="1">
      <alignment horizontal="center" vertical="center"/>
    </xf>
    <xf numFmtId="0" fontId="17" fillId="7" borderId="6" xfId="1" applyFont="1" applyFill="1" applyBorder="1" applyAlignment="1">
      <alignment horizontal="center" vertical="center" shrinkToFit="1"/>
    </xf>
    <xf numFmtId="0" fontId="17" fillId="7" borderId="6" xfId="1" applyFont="1" applyFill="1" applyBorder="1" applyAlignment="1">
      <alignment horizontal="center" vertical="center" wrapText="1" shrinkToFit="1"/>
    </xf>
    <xf numFmtId="0" fontId="17" fillId="7" borderId="6" xfId="1" applyFont="1" applyFill="1" applyBorder="1" applyAlignment="1">
      <alignment horizontal="center" vertical="center" wrapText="1"/>
    </xf>
    <xf numFmtId="0" fontId="17" fillId="7" borderId="10" xfId="1" applyFont="1" applyFill="1" applyBorder="1" applyAlignment="1">
      <alignment horizontal="center" vertical="center" wrapText="1"/>
    </xf>
    <xf numFmtId="0" fontId="18" fillId="7" borderId="42" xfId="1" applyFont="1" applyFill="1" applyBorder="1" applyAlignment="1">
      <alignment horizontal="center" vertical="center"/>
    </xf>
    <xf numFmtId="0" fontId="18" fillId="0" borderId="17" xfId="1" applyFont="1" applyBorder="1" applyAlignment="1">
      <alignment horizontal="center" vertical="center"/>
    </xf>
    <xf numFmtId="0" fontId="17" fillId="3" borderId="16" xfId="1" applyFont="1" applyFill="1" applyBorder="1" applyAlignment="1">
      <alignment horizontal="distributed" vertical="center"/>
    </xf>
    <xf numFmtId="0" fontId="17" fillId="3" borderId="15" xfId="1" applyFont="1" applyFill="1" applyBorder="1" applyAlignment="1">
      <alignment horizontal="distributed" vertical="center"/>
    </xf>
    <xf numFmtId="176" fontId="17" fillId="2" borderId="6" xfId="1" applyNumberFormat="1" applyFont="1" applyFill="1" applyBorder="1" applyAlignment="1">
      <alignment vertical="center"/>
    </xf>
    <xf numFmtId="176" fontId="17" fillId="2" borderId="12" xfId="1" applyNumberFormat="1" applyFont="1" applyFill="1" applyBorder="1" applyAlignment="1">
      <alignment vertical="center"/>
    </xf>
    <xf numFmtId="177" fontId="18" fillId="2" borderId="5" xfId="1" applyNumberFormat="1" applyFont="1" applyFill="1" applyBorder="1" applyAlignment="1">
      <alignment horizontal="right" vertical="center"/>
    </xf>
    <xf numFmtId="181" fontId="17" fillId="0" borderId="6" xfId="1" applyNumberFormat="1" applyFont="1" applyBorder="1" applyAlignment="1">
      <alignment horizontal="right" vertical="center"/>
    </xf>
    <xf numFmtId="0" fontId="17" fillId="3" borderId="44" xfId="1" applyFont="1" applyFill="1" applyBorder="1" applyAlignment="1">
      <alignment horizontal="distributed" vertical="center"/>
    </xf>
    <xf numFmtId="0" fontId="17" fillId="0" borderId="6" xfId="1" applyFont="1" applyBorder="1" applyAlignment="1">
      <alignment horizontal="distributed" vertical="center"/>
    </xf>
    <xf numFmtId="176" fontId="17" fillId="0" borderId="6" xfId="1" applyNumberFormat="1" applyFont="1" applyBorder="1" applyAlignment="1">
      <alignment vertical="center"/>
    </xf>
    <xf numFmtId="176" fontId="17" fillId="0" borderId="12" xfId="1" applyNumberFormat="1" applyFont="1" applyBorder="1" applyAlignment="1">
      <alignment vertical="center"/>
    </xf>
    <xf numFmtId="177" fontId="18" fillId="4" borderId="5" xfId="1" applyNumberFormat="1" applyFont="1" applyFill="1" applyBorder="1" applyAlignment="1">
      <alignment horizontal="right" vertical="center"/>
    </xf>
    <xf numFmtId="0" fontId="17" fillId="3" borderId="17" xfId="1" applyFont="1" applyFill="1" applyBorder="1" applyAlignment="1">
      <alignment horizontal="distributed" vertical="center"/>
    </xf>
    <xf numFmtId="177" fontId="17" fillId="0" borderId="6" xfId="1" applyNumberFormat="1" applyFont="1" applyBorder="1" applyAlignment="1">
      <alignment vertical="center"/>
    </xf>
    <xf numFmtId="177" fontId="17" fillId="0" borderId="12" xfId="1" applyNumberFormat="1" applyFont="1" applyBorder="1" applyAlignment="1">
      <alignment vertical="center"/>
    </xf>
    <xf numFmtId="0" fontId="17" fillId="3" borderId="3" xfId="1" applyFont="1" applyFill="1" applyBorder="1" applyAlignment="1">
      <alignment horizontal="distributed" vertical="center"/>
    </xf>
    <xf numFmtId="0" fontId="17" fillId="3" borderId="5" xfId="1" applyFont="1" applyFill="1" applyBorder="1" applyAlignment="1">
      <alignment horizontal="distributed" vertical="center"/>
    </xf>
    <xf numFmtId="0" fontId="17" fillId="3" borderId="63" xfId="1" applyFont="1" applyFill="1" applyBorder="1" applyAlignment="1">
      <alignment horizontal="distributed" vertical="center"/>
    </xf>
    <xf numFmtId="0" fontId="17" fillId="0" borderId="70" xfId="1" applyFont="1" applyBorder="1" applyAlignment="1">
      <alignment horizontal="distributed" vertical="center"/>
    </xf>
    <xf numFmtId="176" fontId="17" fillId="0" borderId="70" xfId="1" applyNumberFormat="1" applyFont="1" applyBorder="1" applyAlignment="1">
      <alignment vertical="center"/>
    </xf>
    <xf numFmtId="176" fontId="17" fillId="0" borderId="71" xfId="1" applyNumberFormat="1" applyFont="1" applyBorder="1" applyAlignment="1">
      <alignment vertical="center"/>
    </xf>
    <xf numFmtId="177" fontId="18" fillId="4" borderId="72" xfId="1" applyNumberFormat="1" applyFont="1" applyFill="1" applyBorder="1" applyAlignment="1">
      <alignment horizontal="right" vertical="center"/>
    </xf>
    <xf numFmtId="181" fontId="17" fillId="0" borderId="70" xfId="1" applyNumberFormat="1" applyFont="1" applyBorder="1" applyAlignment="1">
      <alignment horizontal="right" vertical="center"/>
    </xf>
    <xf numFmtId="0" fontId="17" fillId="7" borderId="73" xfId="1" applyFont="1" applyFill="1" applyBorder="1" applyAlignment="1">
      <alignment horizontal="distributed" vertical="center"/>
    </xf>
    <xf numFmtId="0" fontId="17" fillId="7" borderId="74" xfId="1" applyFont="1" applyFill="1" applyBorder="1" applyAlignment="1">
      <alignment horizontal="distributed" vertical="center"/>
    </xf>
    <xf numFmtId="176" fontId="17" fillId="7" borderId="17" xfId="1" applyNumberFormat="1" applyFont="1" applyFill="1" applyBorder="1" applyAlignment="1">
      <alignment vertical="center"/>
    </xf>
    <xf numFmtId="176" fontId="17" fillId="7" borderId="10" xfId="1" applyNumberFormat="1" applyFont="1" applyFill="1" applyBorder="1" applyAlignment="1">
      <alignment vertical="center"/>
    </xf>
    <xf numFmtId="177" fontId="18" fillId="7" borderId="42" xfId="1" applyNumberFormat="1" applyFont="1" applyFill="1" applyBorder="1" applyAlignment="1">
      <alignment horizontal="right" vertical="center"/>
    </xf>
    <xf numFmtId="181" fontId="17" fillId="0" borderId="17" xfId="1" applyNumberFormat="1" applyFont="1" applyBorder="1" applyAlignment="1">
      <alignment horizontal="right" vertical="center"/>
    </xf>
    <xf numFmtId="176" fontId="1" fillId="0" borderId="0" xfId="1" applyNumberFormat="1"/>
    <xf numFmtId="0" fontId="1" fillId="0" borderId="19" xfId="1" applyBorder="1"/>
    <xf numFmtId="49" fontId="1" fillId="0" borderId="0" xfId="1" applyNumberFormat="1"/>
    <xf numFmtId="0" fontId="19" fillId="0" borderId="0" xfId="1" applyFont="1" applyAlignment="1">
      <alignment vertical="center"/>
    </xf>
    <xf numFmtId="0" fontId="17" fillId="0" borderId="19" xfId="1" applyFont="1" applyBorder="1" applyAlignment="1">
      <alignment horizontal="right" vertical="center"/>
    </xf>
    <xf numFmtId="0" fontId="17" fillId="0" borderId="42" xfId="1" applyFont="1" applyBorder="1" applyAlignment="1">
      <alignment horizontal="right" vertical="center"/>
    </xf>
    <xf numFmtId="0" fontId="2" fillId="0" borderId="75" xfId="1" applyFont="1" applyBorder="1" applyAlignment="1">
      <alignment horizontal="left" vertical="center" wrapText="1"/>
    </xf>
    <xf numFmtId="0" fontId="18" fillId="0" borderId="15" xfId="1" applyFont="1" applyBorder="1" applyAlignment="1">
      <alignment horizontal="center" vertical="center"/>
    </xf>
    <xf numFmtId="0" fontId="17" fillId="0" borderId="14" xfId="1" applyFont="1" applyBorder="1" applyAlignment="1">
      <alignment horizontal="center" vertical="center"/>
    </xf>
    <xf numFmtId="0" fontId="2" fillId="0" borderId="76" xfId="1" applyFont="1" applyBorder="1" applyAlignment="1">
      <alignment horizontal="left" vertical="center" wrapText="1"/>
    </xf>
    <xf numFmtId="0" fontId="18" fillId="0" borderId="42" xfId="1" applyFont="1" applyBorder="1" applyAlignment="1">
      <alignment horizontal="center" vertical="center"/>
    </xf>
    <xf numFmtId="0" fontId="17" fillId="0" borderId="17" xfId="1" applyFont="1" applyBorder="1" applyAlignment="1">
      <alignment horizontal="center" vertical="center"/>
    </xf>
    <xf numFmtId="0" fontId="17" fillId="3" borderId="6" xfId="1" applyFont="1" applyFill="1" applyBorder="1" applyAlignment="1">
      <alignment horizontal="distributed" vertical="center"/>
    </xf>
    <xf numFmtId="176" fontId="18" fillId="0" borderId="5" xfId="1" applyNumberFormat="1" applyFont="1" applyBorder="1" applyAlignment="1">
      <alignment horizontal="right" vertical="center"/>
    </xf>
    <xf numFmtId="0" fontId="17" fillId="3" borderId="6" xfId="1" applyFont="1" applyFill="1" applyBorder="1" applyAlignment="1">
      <alignment vertical="center" shrinkToFit="1"/>
    </xf>
    <xf numFmtId="0" fontId="2" fillId="0" borderId="0" xfId="1" quotePrefix="1" applyFont="1"/>
    <xf numFmtId="0" fontId="17" fillId="3" borderId="70" xfId="1" applyFont="1" applyFill="1" applyBorder="1" applyAlignment="1">
      <alignment horizontal="distributed" vertical="center"/>
    </xf>
    <xf numFmtId="176" fontId="18" fillId="0" borderId="72" xfId="1" applyNumberFormat="1" applyFont="1" applyBorder="1" applyAlignment="1">
      <alignment horizontal="right" vertical="center"/>
    </xf>
    <xf numFmtId="181" fontId="17" fillId="0" borderId="14" xfId="1" applyNumberFormat="1" applyFont="1" applyBorder="1" applyAlignment="1">
      <alignment horizontal="right" vertical="center"/>
    </xf>
    <xf numFmtId="0" fontId="17" fillId="7" borderId="17" xfId="1" applyFont="1" applyFill="1" applyBorder="1" applyAlignment="1">
      <alignment horizontal="distributed" vertical="center"/>
    </xf>
    <xf numFmtId="176" fontId="18" fillId="7" borderId="42" xfId="1" applyNumberFormat="1" applyFont="1" applyFill="1" applyBorder="1" applyAlignment="1">
      <alignment horizontal="right" vertical="center"/>
    </xf>
    <xf numFmtId="181" fontId="17" fillId="7" borderId="77" xfId="1" applyNumberFormat="1" applyFont="1" applyFill="1" applyBorder="1" applyAlignment="1">
      <alignment horizontal="right" vertical="center"/>
    </xf>
    <xf numFmtId="0" fontId="16" fillId="0" borderId="0" xfId="0" applyFont="1">
      <alignment vertical="center"/>
    </xf>
    <xf numFmtId="0" fontId="16" fillId="0" borderId="0" xfId="0" applyFont="1" applyAlignment="1"/>
    <xf numFmtId="0" fontId="5" fillId="0" borderId="0" xfId="0" applyFont="1">
      <alignment vertical="center"/>
    </xf>
    <xf numFmtId="0" fontId="0" fillId="0" borderId="0" xfId="0" applyAlignment="1"/>
    <xf numFmtId="0" fontId="2" fillId="0" borderId="0" xfId="0" applyFont="1" applyAlignment="1"/>
    <xf numFmtId="0" fontId="14" fillId="0" borderId="6" xfId="1" applyFont="1" applyBorder="1" applyAlignment="1">
      <alignment vertical="center" shrinkToFit="1"/>
    </xf>
    <xf numFmtId="0" fontId="1" fillId="0" borderId="0" xfId="1" applyBorder="1"/>
    <xf numFmtId="0" fontId="1" fillId="0" borderId="0" xfId="1" applyBorder="1" applyAlignment="1">
      <alignment vertical="center"/>
    </xf>
  </cellXfs>
  <cellStyles count="3">
    <cellStyle name="桁区切り 2" xfId="2" xr:uid="{F15D0639-D15C-4281-B81E-3AF18ACE1A5A}"/>
    <cellStyle name="標準" xfId="0" builtinId="0"/>
    <cellStyle name="標準 2" xfId="1" xr:uid="{27837A44-4565-46B1-B524-669B0DC0BC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5C7-4AD0-AEE6-C772EFDD167E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5C7-4AD0-AEE6-C772EFDD167E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5C7-4AD0-AEE6-C772EFDD167E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5C7-4AD0-AEE6-C772EFDD167E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5C7-4AD0-AEE6-C772EFDD167E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E5C7-4AD0-AEE6-C772EFDD167E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E5C7-4AD0-AEE6-C772EFDD167E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E5C7-4AD0-AEE6-C772EFDD167E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E5C7-4AD0-AEE6-C772EFDD167E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E5C7-4AD0-AEE6-C772EFDD167E}"/>
              </c:ext>
            </c:extLst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E5C7-4AD0-AEE6-C772EFDD167E}"/>
              </c:ext>
            </c:extLst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E5C7-4AD0-AEE6-C772EFDD167E}"/>
              </c:ext>
            </c:extLst>
          </c:dPt>
          <c:cat>
            <c:numLit>
              <c:formatCode>General</c:formatCode>
              <c:ptCount val="12"/>
              <c:pt idx="0">
                <c:v>0.38200000000000001</c:v>
              </c:pt>
              <c:pt idx="1">
                <c:v>0.20100000000000001</c:v>
              </c:pt>
              <c:pt idx="2">
                <c:v>5.5E-2</c:v>
              </c:pt>
              <c:pt idx="3">
                <c:v>4.4999999999999901E-2</c:v>
              </c:pt>
              <c:pt idx="4">
                <c:v>5.19999999999999E-2</c:v>
              </c:pt>
              <c:pt idx="5">
                <c:v>2.1000000000000001E-2</c:v>
              </c:pt>
              <c:pt idx="6">
                <c:v>7.0999999999999897E-2</c:v>
              </c:pt>
              <c:pt idx="7">
                <c:v>9.8000000000000004E-2</c:v>
              </c:pt>
              <c:pt idx="8">
                <c:v>1.6E-2</c:v>
              </c:pt>
              <c:pt idx="9">
                <c:v>3.1E-2</c:v>
              </c:pt>
              <c:pt idx="10">
                <c:v>3.0000000000000001E-3</c:v>
              </c:pt>
              <c:pt idx="11">
                <c:v>2.5999999999999902E-2</c:v>
              </c:pt>
            </c:numLit>
          </c:cat>
          <c:val>
            <c:numLit>
              <c:formatCode>General</c:formatCode>
              <c:ptCount val="12"/>
              <c:pt idx="0">
                <c:v>0.38200000000000001</c:v>
              </c:pt>
              <c:pt idx="1">
                <c:v>0.20100000000000001</c:v>
              </c:pt>
              <c:pt idx="2">
                <c:v>5.5E-2</c:v>
              </c:pt>
              <c:pt idx="3">
                <c:v>4.4999999999999901E-2</c:v>
              </c:pt>
              <c:pt idx="4">
                <c:v>5.19999999999999E-2</c:v>
              </c:pt>
              <c:pt idx="5">
                <c:v>2.1000000000000001E-2</c:v>
              </c:pt>
              <c:pt idx="6">
                <c:v>7.0999999999999897E-2</c:v>
              </c:pt>
              <c:pt idx="7">
                <c:v>9.8000000000000004E-2</c:v>
              </c:pt>
              <c:pt idx="8">
                <c:v>1.6E-2</c:v>
              </c:pt>
              <c:pt idx="9">
                <c:v>3.1E-2</c:v>
              </c:pt>
              <c:pt idx="10">
                <c:v>3.0000000000000001E-3</c:v>
              </c:pt>
              <c:pt idx="11">
                <c:v>2.5999999999999902E-2</c:v>
              </c:pt>
            </c:numLit>
          </c:val>
          <c:extLst>
            <c:ext xmlns:c16="http://schemas.microsoft.com/office/drawing/2014/chart" uri="{C3380CC4-5D6E-409C-BE32-E72D297353CC}">
              <c16:uniqueId val="{00000017-E5C7-4AD0-AEE6-C772EFDD16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25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813-4C61-9FDB-9972B61A4009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813-4C61-9FDB-9972B61A4009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813-4C61-9FDB-9972B61A4009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3813-4C61-9FDB-9972B61A4009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3813-4C61-9FDB-9972B61A4009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3813-4C61-9FDB-9972B61A4009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3813-4C61-9FDB-9972B61A4009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3813-4C61-9FDB-9972B61A4009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3813-4C61-9FDB-9972B61A4009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3813-4C61-9FDB-9972B61A4009}"/>
              </c:ext>
            </c:extLst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3813-4C61-9FDB-9972B61A4009}"/>
              </c:ext>
            </c:extLst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3813-4C61-9FDB-9972B61A4009}"/>
              </c:ext>
            </c:extLst>
          </c:dPt>
          <c:cat>
            <c:numLit>
              <c:formatCode>General</c:formatCode>
              <c:ptCount val="12"/>
              <c:pt idx="0">
                <c:v>0.38200000000000001</c:v>
              </c:pt>
              <c:pt idx="1">
                <c:v>0.20100000000000001</c:v>
              </c:pt>
              <c:pt idx="2">
                <c:v>5.5E-2</c:v>
              </c:pt>
              <c:pt idx="3">
                <c:v>4.4999999999999901E-2</c:v>
              </c:pt>
              <c:pt idx="4">
                <c:v>5.19999999999999E-2</c:v>
              </c:pt>
              <c:pt idx="5">
                <c:v>2.1000000000000001E-2</c:v>
              </c:pt>
              <c:pt idx="6">
                <c:v>7.0999999999999799E-2</c:v>
              </c:pt>
              <c:pt idx="7">
                <c:v>9.8000000000000004E-2</c:v>
              </c:pt>
              <c:pt idx="8">
                <c:v>1.6E-2</c:v>
              </c:pt>
              <c:pt idx="9">
                <c:v>3.1E-2</c:v>
              </c:pt>
              <c:pt idx="10">
                <c:v>3.0000000000000001E-3</c:v>
              </c:pt>
              <c:pt idx="11">
                <c:v>2.5999999999999902E-2</c:v>
              </c:pt>
            </c:numLit>
          </c:cat>
          <c:val>
            <c:numLit>
              <c:formatCode>General</c:formatCode>
              <c:ptCount val="12"/>
              <c:pt idx="0">
                <c:v>0.38200000000000001</c:v>
              </c:pt>
              <c:pt idx="1">
                <c:v>0.20100000000000001</c:v>
              </c:pt>
              <c:pt idx="2">
                <c:v>5.5E-2</c:v>
              </c:pt>
              <c:pt idx="3">
                <c:v>4.4999999999999901E-2</c:v>
              </c:pt>
              <c:pt idx="4">
                <c:v>5.19999999999999E-2</c:v>
              </c:pt>
              <c:pt idx="5">
                <c:v>2.1000000000000001E-2</c:v>
              </c:pt>
              <c:pt idx="6">
                <c:v>7.0999999999999799E-2</c:v>
              </c:pt>
              <c:pt idx="7">
                <c:v>9.8000000000000004E-2</c:v>
              </c:pt>
              <c:pt idx="8">
                <c:v>1.6E-2</c:v>
              </c:pt>
              <c:pt idx="9">
                <c:v>3.1E-2</c:v>
              </c:pt>
              <c:pt idx="10">
                <c:v>3.0000000000000001E-3</c:v>
              </c:pt>
              <c:pt idx="11">
                <c:v>2.5999999999999902E-2</c:v>
              </c:pt>
            </c:numLit>
          </c:val>
          <c:extLst>
            <c:ext xmlns:c16="http://schemas.microsoft.com/office/drawing/2014/chart" uri="{C3380CC4-5D6E-409C-BE32-E72D297353CC}">
              <c16:uniqueId val="{00000017-3813-4C61-9FDB-9972B61A40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25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74AB-4412-9A2A-CCE629A5B70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74AB-4412-9A2A-CCE629A5B70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74AB-4412-9A2A-CCE629A5B70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74AB-4412-9A2A-CCE629A5B70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74AB-4412-9A2A-CCE629A5B70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74AB-4412-9A2A-CCE629A5B70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74AB-4412-9A2A-CCE629A5B70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74AB-4412-9A2A-CCE629A5B70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74AB-4412-9A2A-CCE629A5B70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74AB-4412-9A2A-CCE629A5B705}"/>
              </c:ext>
            </c:extLst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74AB-4412-9A2A-CCE629A5B705}"/>
              </c:ext>
            </c:extLst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74AB-4412-9A2A-CCE629A5B705}"/>
              </c:ext>
            </c:extLst>
          </c:dPt>
          <c:cat>
            <c:numLit>
              <c:formatCode>General</c:formatCode>
              <c:ptCount val="12"/>
              <c:pt idx="0">
                <c:v>0.38200000000000001</c:v>
              </c:pt>
              <c:pt idx="1">
                <c:v>0.20100000000000001</c:v>
              </c:pt>
              <c:pt idx="2">
                <c:v>5.5E-2</c:v>
              </c:pt>
              <c:pt idx="3">
                <c:v>4.4999999999999901E-2</c:v>
              </c:pt>
              <c:pt idx="4">
                <c:v>5.19999999999999E-2</c:v>
              </c:pt>
              <c:pt idx="5">
                <c:v>2.1000000000000001E-2</c:v>
              </c:pt>
              <c:pt idx="6">
                <c:v>7.0999999999999897E-2</c:v>
              </c:pt>
              <c:pt idx="7">
                <c:v>9.8000000000000004E-2</c:v>
              </c:pt>
              <c:pt idx="8">
                <c:v>1.6E-2</c:v>
              </c:pt>
              <c:pt idx="9">
                <c:v>3.1E-2</c:v>
              </c:pt>
              <c:pt idx="10">
                <c:v>3.0000000000000001E-3</c:v>
              </c:pt>
              <c:pt idx="11">
                <c:v>2.5999999999999902E-2</c:v>
              </c:pt>
            </c:numLit>
          </c:cat>
          <c:val>
            <c:numLit>
              <c:formatCode>General</c:formatCode>
              <c:ptCount val="12"/>
              <c:pt idx="0">
                <c:v>0.38200000000000001</c:v>
              </c:pt>
              <c:pt idx="1">
                <c:v>0.20100000000000001</c:v>
              </c:pt>
              <c:pt idx="2">
                <c:v>5.5E-2</c:v>
              </c:pt>
              <c:pt idx="3">
                <c:v>4.4999999999999901E-2</c:v>
              </c:pt>
              <c:pt idx="4">
                <c:v>5.19999999999999E-2</c:v>
              </c:pt>
              <c:pt idx="5">
                <c:v>2.1000000000000001E-2</c:v>
              </c:pt>
              <c:pt idx="6">
                <c:v>7.0999999999999897E-2</c:v>
              </c:pt>
              <c:pt idx="7">
                <c:v>9.8000000000000004E-2</c:v>
              </c:pt>
              <c:pt idx="8">
                <c:v>1.6E-2</c:v>
              </c:pt>
              <c:pt idx="9">
                <c:v>3.1E-2</c:v>
              </c:pt>
              <c:pt idx="10">
                <c:v>3.0000000000000001E-3</c:v>
              </c:pt>
              <c:pt idx="11">
                <c:v>2.5999999999999902E-2</c:v>
              </c:pt>
            </c:numLit>
          </c:val>
          <c:extLst>
            <c:ext xmlns:c16="http://schemas.microsoft.com/office/drawing/2014/chart" uri="{C3380CC4-5D6E-409C-BE32-E72D297353CC}">
              <c16:uniqueId val="{00000017-74AB-4412-9A2A-CCE629A5B7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25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B6BB2FA-0DF9-42CF-BE92-63AA154CE5EC}"/>
            </a:ext>
          </a:extLst>
        </xdr:cNvPr>
        <xdr:cNvSpPr>
          <a:spLocks noChangeArrowheads="1"/>
        </xdr:cNvSpPr>
      </xdr:nvSpPr>
      <xdr:spPr bwMode="auto">
        <a:xfrm>
          <a:off x="2046732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72A4ABE-BD80-4A25-80CC-A9FC002871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5BC6B79D-934C-4C89-8ABE-F873D3F9D159}"/>
            </a:ext>
          </a:extLst>
        </xdr:cNvPr>
        <xdr:cNvSpPr>
          <a:spLocks noChangeShapeType="1"/>
        </xdr:cNvSpPr>
      </xdr:nvSpPr>
      <xdr:spPr bwMode="auto">
        <a:xfrm flipV="1">
          <a:off x="18390870" y="0"/>
          <a:ext cx="2870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DA8D4671-9B26-47CA-A5FA-A413C2039535}"/>
            </a:ext>
          </a:extLst>
        </xdr:cNvPr>
        <xdr:cNvSpPr>
          <a:spLocks noChangeShapeType="1"/>
        </xdr:cNvSpPr>
      </xdr:nvSpPr>
      <xdr:spPr bwMode="auto">
        <a:xfrm flipV="1">
          <a:off x="18219420" y="0"/>
          <a:ext cx="3886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46DA967F-7772-4D81-A320-84903A347C07}"/>
            </a:ext>
          </a:extLst>
        </xdr:cNvPr>
        <xdr:cNvSpPr>
          <a:spLocks noChangeArrowheads="1"/>
        </xdr:cNvSpPr>
      </xdr:nvSpPr>
      <xdr:spPr bwMode="auto">
        <a:xfrm>
          <a:off x="17887950" y="0"/>
          <a:ext cx="344133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その他アジア</a:t>
          </a:r>
        </a:p>
        <a:p>
          <a:pPr algn="l" rtl="0">
            <a:defRPr sz="1000"/>
          </a:pPr>
          <a:r>
            <a:rPr lang="ja-JP" altLang="en-US" sz="10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</a:t>
          </a:r>
          <a:r>
            <a:rPr lang="en-US" altLang="ja-JP" sz="10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5.2%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37EA663-071C-4037-96E6-BD725AC817E1}"/>
            </a:ext>
          </a:extLst>
        </xdr:cNvPr>
        <xdr:cNvSpPr>
          <a:spLocks noChangeShapeType="1"/>
        </xdr:cNvSpPr>
      </xdr:nvSpPr>
      <xdr:spPr bwMode="auto">
        <a:xfrm flipV="1">
          <a:off x="18143220" y="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29D68E21-0700-4E0C-B467-8B34D3F7F5D1}"/>
            </a:ext>
          </a:extLst>
        </xdr:cNvPr>
        <xdr:cNvSpPr>
          <a:spLocks noChangeArrowheads="1"/>
        </xdr:cNvSpPr>
      </xdr:nvSpPr>
      <xdr:spPr bwMode="auto">
        <a:xfrm>
          <a:off x="17910175" y="0"/>
          <a:ext cx="3727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</a:t>
          </a:r>
        </a:p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欧州</a:t>
          </a:r>
        </a:p>
        <a:p>
          <a:pPr algn="l" rtl="0">
            <a:defRPr sz="1000"/>
          </a:pPr>
          <a:r>
            <a:rPr lang="en-US" altLang="ja-JP" sz="10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7.1%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88951BB2-AECC-4D6B-B58D-B107DE72A56B}"/>
            </a:ext>
          </a:extLst>
        </xdr:cNvPr>
        <xdr:cNvSpPr>
          <a:spLocks noChangeShapeType="1"/>
        </xdr:cNvSpPr>
      </xdr:nvSpPr>
      <xdr:spPr bwMode="auto">
        <a:xfrm>
          <a:off x="18219420" y="0"/>
          <a:ext cx="387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1E60BB06-5268-48E1-AAC5-4C5D84C67C21}"/>
            </a:ext>
          </a:extLst>
        </xdr:cNvPr>
        <xdr:cNvSpPr>
          <a:spLocks noChangeShapeType="1"/>
        </xdr:cNvSpPr>
      </xdr:nvSpPr>
      <xdr:spPr bwMode="auto">
        <a:xfrm>
          <a:off x="18605500" y="0"/>
          <a:ext cx="47371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D8E744FA-87E1-402E-971F-1D7D700EF56F}"/>
            </a:ext>
          </a:extLst>
        </xdr:cNvPr>
        <xdr:cNvSpPr>
          <a:spLocks noChangeShapeType="1"/>
        </xdr:cNvSpPr>
      </xdr:nvSpPr>
      <xdr:spPr bwMode="auto">
        <a:xfrm flipH="1">
          <a:off x="19829780" y="0"/>
          <a:ext cx="6375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D315303-C7B1-4ADF-AA12-74E22BE96668}"/>
            </a:ext>
          </a:extLst>
        </xdr:cNvPr>
        <xdr:cNvSpPr>
          <a:spLocks noChangeShapeType="1"/>
        </xdr:cNvSpPr>
      </xdr:nvSpPr>
      <xdr:spPr bwMode="auto">
        <a:xfrm>
          <a:off x="19333210" y="0"/>
          <a:ext cx="2997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800449AE-9CFB-40EE-BBE9-581BAC61C777}"/>
            </a:ext>
          </a:extLst>
        </xdr:cNvPr>
        <xdr:cNvSpPr>
          <a:spLocks noChangeShapeType="1"/>
        </xdr:cNvSpPr>
      </xdr:nvSpPr>
      <xdr:spPr bwMode="auto">
        <a:xfrm flipH="1">
          <a:off x="19709130" y="0"/>
          <a:ext cx="36957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10616636-1809-440D-807D-C1A34CD4FD94}"/>
            </a:ext>
          </a:extLst>
        </xdr:cNvPr>
        <xdr:cNvSpPr>
          <a:spLocks noChangeArrowheads="1"/>
        </xdr:cNvSpPr>
      </xdr:nvSpPr>
      <xdr:spPr bwMode="auto">
        <a:xfrm>
          <a:off x="19043015" y="0"/>
          <a:ext cx="106103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オーストラリア</a:t>
          </a:r>
        </a:p>
        <a:p>
          <a:pPr algn="l" rtl="0">
            <a:defRPr sz="1000"/>
          </a:pPr>
          <a:r>
            <a:rPr lang="en-US" altLang="ja-JP" sz="10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3.1%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15" name="Line 15">
          <a:extLst>
            <a:ext uri="{FF2B5EF4-FFF2-40B4-BE49-F238E27FC236}">
              <a16:creationId xmlns:a16="http://schemas.microsoft.com/office/drawing/2014/main" id="{DB25FBB5-885A-4D57-97D7-FAABE3406E7D}"/>
            </a:ext>
          </a:extLst>
        </xdr:cNvPr>
        <xdr:cNvSpPr>
          <a:spLocks noChangeShapeType="1"/>
        </xdr:cNvSpPr>
      </xdr:nvSpPr>
      <xdr:spPr bwMode="auto">
        <a:xfrm>
          <a:off x="18219420" y="0"/>
          <a:ext cx="387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466019</xdr:colOff>
      <xdr:row>29</xdr:row>
      <xdr:rowOff>212273</xdr:rowOff>
    </xdr:from>
    <xdr:to>
      <xdr:col>24</xdr:col>
      <xdr:colOff>190500</xdr:colOff>
      <xdr:row>32</xdr:row>
      <xdr:rowOff>12700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B7CCF948-FAEA-4E4F-BB93-8416B5D6B3FC}"/>
            </a:ext>
          </a:extLst>
        </xdr:cNvPr>
        <xdr:cNvSpPr/>
      </xdr:nvSpPr>
      <xdr:spPr bwMode="auto">
        <a:xfrm>
          <a:off x="10600619" y="6816273"/>
          <a:ext cx="2239081" cy="232227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>
            <a:lnSpc>
              <a:spcPts val="1400"/>
            </a:lnSpc>
          </a:pPr>
          <a:r>
            <a:rPr kumimoji="1" lang="ja-JP" altLang="en-US" sz="1100">
              <a:latin typeface="+mj-ea"/>
              <a:ea typeface="+mj-ea"/>
            </a:rPr>
            <a:t>：国別で、宿泊者数が最多の年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0.59006</cdr:x>
      <cdr:y>0.25267</cdr:y>
    </cdr:from>
    <cdr:to>
      <cdr:x>0.69848</cdr:x>
      <cdr:y>0.37622</cdr:y>
    </cdr:to>
    <cdr:sp macro="" textlink="">
      <cdr:nvSpPr>
        <cdr:cNvPr id="123905" name="Rectangle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668452" y="188486"/>
          <a:ext cx="308905" cy="90621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ja-JP" altLang="en-US"/>
        </a:p>
      </cdr:txBody>
    </cdr:sp>
  </cdr:relSizeAnchor>
  <cdr:relSizeAnchor xmlns:cdr="http://schemas.openxmlformats.org/drawingml/2006/chartDrawing">
    <cdr:from>
      <cdr:x>0.47848</cdr:x>
      <cdr:y>0.78649</cdr:y>
    </cdr:from>
    <cdr:to>
      <cdr:x>0.51706</cdr:x>
      <cdr:y>0.91527</cdr:y>
    </cdr:to>
    <cdr:sp macro="" textlink="">
      <cdr:nvSpPr>
        <cdr:cNvPr id="123906" name="Rectangle 2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451808" y="580007"/>
          <a:ext cx="86111" cy="9445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ja-JP" altLang="en-US"/>
        </a:p>
      </cdr:txBody>
    </cdr:sp>
  </cdr:relSizeAnchor>
  <cdr:relSizeAnchor xmlns:cdr="http://schemas.openxmlformats.org/drawingml/2006/chartDrawing">
    <cdr:from>
      <cdr:x>0.44327</cdr:x>
      <cdr:y>0.69665</cdr:y>
    </cdr:from>
    <cdr:to>
      <cdr:x>0.59465</cdr:x>
      <cdr:y>0.82499</cdr:y>
    </cdr:to>
    <cdr:sp macro="" textlink="">
      <cdr:nvSpPr>
        <cdr:cNvPr id="123907" name="Rectangle 3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261818" y="514115"/>
          <a:ext cx="422353" cy="94131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中国                          韓国</a:t>
          </a:r>
        </a:p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</a:t>
          </a:r>
          <a:r>
            <a:rPr lang="en-US" altLang="ja-JP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5.5%</a:t>
          </a: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　　　　　</a:t>
          </a:r>
          <a:r>
            <a:rPr lang="en-US" altLang="ja-JP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20.1%</a:t>
          </a:r>
        </a:p>
      </cdr:txBody>
    </cdr:sp>
  </cdr:relSizeAnchor>
  <cdr:relSizeAnchor xmlns:cdr="http://schemas.openxmlformats.org/drawingml/2006/chartDrawing">
    <cdr:from>
      <cdr:x>0.21676</cdr:x>
      <cdr:y>0.68599</cdr:y>
    </cdr:from>
    <cdr:to>
      <cdr:x>0.42201</cdr:x>
      <cdr:y>0.82565</cdr:y>
    </cdr:to>
    <cdr:sp macro="" textlink="">
      <cdr:nvSpPr>
        <cdr:cNvPr id="123908" name="Rectangle 4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16671" y="506297"/>
          <a:ext cx="581589" cy="102427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香港</a:t>
          </a:r>
        </a:p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</a:t>
          </a:r>
          <a:r>
            <a:rPr lang="en-US" altLang="ja-JP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4.5%</a:t>
          </a:r>
        </a:p>
      </cdr:txBody>
    </cdr:sp>
  </cdr:relSizeAnchor>
  <cdr:relSizeAnchor xmlns:cdr="http://schemas.openxmlformats.org/drawingml/2006/chartDrawing">
    <cdr:from>
      <cdr:x>0.0289</cdr:x>
      <cdr:y>0.45867</cdr:y>
    </cdr:from>
    <cdr:to>
      <cdr:x>0.29234</cdr:x>
      <cdr:y>0.5422</cdr:y>
    </cdr:to>
    <cdr:sp macro="" textlink="">
      <cdr:nvSpPr>
        <cdr:cNvPr id="123909" name="Rectangle 5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4288" y="339574"/>
          <a:ext cx="746293" cy="6126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イギリス</a:t>
          </a:r>
        </a:p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</a:t>
          </a:r>
          <a:r>
            <a:rPr lang="en-US" altLang="ja-JP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2.1%</a:t>
          </a:r>
        </a:p>
      </cdr:txBody>
    </cdr:sp>
  </cdr:relSizeAnchor>
  <cdr:relSizeAnchor xmlns:cdr="http://schemas.openxmlformats.org/drawingml/2006/chartDrawing">
    <cdr:from>
      <cdr:x>0.5874</cdr:x>
      <cdr:y>0.33141</cdr:y>
    </cdr:from>
    <cdr:to>
      <cdr:x>0.69679</cdr:x>
      <cdr:y>0.4404</cdr:y>
    </cdr:to>
    <cdr:sp macro="" textlink="">
      <cdr:nvSpPr>
        <cdr:cNvPr id="123910" name="Rectangle 6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660935" y="246241"/>
          <a:ext cx="310955" cy="7993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台湾</a:t>
          </a:r>
        </a:p>
        <a:p xmlns:a="http://schemas.openxmlformats.org/drawingml/2006/main">
          <a:pPr algn="l" rtl="0">
            <a:defRPr sz="1000"/>
          </a:pPr>
          <a:r>
            <a:rPr lang="en-US" altLang="ja-JP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38.2%</a:t>
          </a:r>
        </a:p>
      </cdr:txBody>
    </cdr:sp>
  </cdr:relSizeAnchor>
  <cdr:relSizeAnchor xmlns:cdr="http://schemas.openxmlformats.org/drawingml/2006/chartDrawing">
    <cdr:from>
      <cdr:x>0.47245</cdr:x>
      <cdr:y>0.08865</cdr:y>
    </cdr:from>
    <cdr:to>
      <cdr:x>0.52744</cdr:x>
      <cdr:y>0.23613</cdr:y>
    </cdr:to>
    <cdr:sp macro="" textlink="">
      <cdr:nvSpPr>
        <cdr:cNvPr id="123911" name="Rectangle 7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438140" y="68190"/>
          <a:ext cx="125749" cy="10817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</a:t>
          </a:r>
        </a:p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オセアニア</a:t>
          </a:r>
        </a:p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  </a:t>
          </a:r>
          <a:r>
            <a:rPr lang="en-US" altLang="ja-JP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0.3%</a:t>
          </a:r>
        </a:p>
      </cdr:txBody>
    </cdr:sp>
  </cdr:relSizeAnchor>
  <cdr:relSizeAnchor xmlns:cdr="http://schemas.openxmlformats.org/drawingml/2006/chartDrawing">
    <cdr:from>
      <cdr:x>0.29717</cdr:x>
      <cdr:y>0.12062</cdr:y>
    </cdr:from>
    <cdr:to>
      <cdr:x>0.4633</cdr:x>
      <cdr:y>0.23505</cdr:y>
    </cdr:to>
    <cdr:sp macro="" textlink="">
      <cdr:nvSpPr>
        <cdr:cNvPr id="123912" name="Rectangle 8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44933" y="91643"/>
          <a:ext cx="470192" cy="839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17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その他南北</a:t>
          </a:r>
        </a:p>
        <a:p xmlns:a="http://schemas.openxmlformats.org/drawingml/2006/main">
          <a:pPr algn="l" rtl="0">
            <a:defRPr sz="1000"/>
          </a:pPr>
          <a:r>
            <a:rPr lang="ja-JP" altLang="en-US" sz="17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アメリカ　</a:t>
          </a:r>
          <a:r>
            <a:rPr lang="en-US" altLang="ja-JP" sz="17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1.6%</a:t>
          </a:r>
        </a:p>
      </cdr:txBody>
    </cdr:sp>
  </cdr:relSizeAnchor>
  <cdr:relSizeAnchor xmlns:cdr="http://schemas.openxmlformats.org/drawingml/2006/chartDrawing">
    <cdr:from>
      <cdr:x>0.34571</cdr:x>
      <cdr:y>0.25288</cdr:y>
    </cdr:from>
    <cdr:to>
      <cdr:x>0.43892</cdr:x>
      <cdr:y>0.3958</cdr:y>
    </cdr:to>
    <cdr:sp macro="" textlink="">
      <cdr:nvSpPr>
        <cdr:cNvPr id="123913" name="Rectangle 9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984350" y="188646"/>
          <a:ext cx="265850" cy="1048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17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米国</a:t>
          </a:r>
        </a:p>
        <a:p xmlns:a="http://schemas.openxmlformats.org/drawingml/2006/main">
          <a:pPr algn="l" rtl="0">
            <a:defRPr sz="1000"/>
          </a:pPr>
          <a:r>
            <a:rPr lang="en-US" altLang="ja-JP" sz="17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9.8%</a:t>
          </a:r>
        </a:p>
      </cdr:txBody>
    </cdr:sp>
  </cdr:relSizeAnchor>
  <cdr:relSizeAnchor xmlns:cdr="http://schemas.openxmlformats.org/drawingml/2006/chartDrawing">
    <cdr:from>
      <cdr:x>0.55216</cdr:x>
      <cdr:y>0.16478</cdr:y>
    </cdr:from>
    <cdr:to>
      <cdr:x>0.57848</cdr:x>
      <cdr:y>0.27333</cdr:y>
    </cdr:to>
    <cdr:sp macro="" textlink="">
      <cdr:nvSpPr>
        <cdr:cNvPr id="123914" name="Rectangle 10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563889" y="124031"/>
          <a:ext cx="75176" cy="7961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</a:t>
          </a:r>
        </a:p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  <a:r>
            <a:rPr lang="en-US" altLang="ja-JP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2.6%</a:t>
          </a:r>
        </a:p>
      </cdr:txBody>
    </cdr:sp>
  </cdr:relSizeAnchor>
  <cdr:relSizeAnchor xmlns:cdr="http://schemas.openxmlformats.org/drawingml/2006/chartDrawing">
    <cdr:from>
      <cdr:x>0.44135</cdr:x>
      <cdr:y>0.21721</cdr:y>
    </cdr:from>
    <cdr:to>
      <cdr:x>0.4725</cdr:x>
      <cdr:y>0.41233</cdr:y>
    </cdr:to>
    <cdr:sp macro="" textlink="">
      <cdr:nvSpPr>
        <cdr:cNvPr id="123915" name="Line 11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1261818" y="162481"/>
          <a:ext cx="90895" cy="14311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val="000000"/>
          </a:solidFill>
          <a:round/>
          <a:headEnd/>
          <a:tailEnd/>
        </a:ln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ja-JP" altLang="en-US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397087</xdr:colOff>
      <xdr:row>41</xdr:row>
      <xdr:rowOff>65193</xdr:rowOff>
    </xdr:from>
    <xdr:to>
      <xdr:col>16</xdr:col>
      <xdr:colOff>122767</xdr:colOff>
      <xdr:row>42</xdr:row>
      <xdr:rowOff>72813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DB3DEE0-01F1-4E56-9C6D-DE7A368EE768}"/>
            </a:ext>
          </a:extLst>
        </xdr:cNvPr>
        <xdr:cNvSpPr txBox="1"/>
      </xdr:nvSpPr>
      <xdr:spPr>
        <a:xfrm>
          <a:off x="7187354" y="8624993"/>
          <a:ext cx="767080" cy="219287"/>
        </a:xfrm>
        <a:prstGeom prst="rect">
          <a:avLst/>
        </a:prstGeom>
        <a:noFill/>
        <a:ln w="9525" cmpd="sng">
          <a:solidFill>
            <a:schemeClr val="lt1">
              <a:shade val="50000"/>
              <a:alpha val="24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600"/>
            <a:t>(</a:t>
          </a:r>
          <a:r>
            <a:rPr kumimoji="1" lang="ja-JP" altLang="en-US" sz="600"/>
            <a:t>月不明 </a:t>
          </a:r>
          <a:r>
            <a:rPr kumimoji="1" lang="en-US" altLang="ja-JP" sz="600"/>
            <a:t>100,978)</a:t>
          </a:r>
          <a:endParaRPr kumimoji="1" lang="ja-JP" altLang="en-US" sz="6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571500</xdr:colOff>
      <xdr:row>0</xdr:row>
      <xdr:rowOff>0</xdr:rowOff>
    </xdr:from>
    <xdr:to>
      <xdr:col>40</xdr:col>
      <xdr:colOff>0</xdr:colOff>
      <xdr:row>0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E4A4B0D8-DA59-42E5-9FF5-EE3A81315DD9}"/>
            </a:ext>
          </a:extLst>
        </xdr:cNvPr>
        <xdr:cNvSpPr>
          <a:spLocks noChangeArrowheads="1"/>
        </xdr:cNvSpPr>
      </xdr:nvSpPr>
      <xdr:spPr bwMode="auto">
        <a:xfrm>
          <a:off x="2413254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34</xdr:col>
      <xdr:colOff>25400</xdr:colOff>
      <xdr:row>0</xdr:row>
      <xdr:rowOff>0</xdr:rowOff>
    </xdr:from>
    <xdr:to>
      <xdr:col>40</xdr:col>
      <xdr:colOff>0</xdr:colOff>
      <xdr:row>0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BB1DDCE-688D-4FFE-9C18-0A227CFCF4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35</xdr:col>
      <xdr:colOff>247650</xdr:colOff>
      <xdr:row>0</xdr:row>
      <xdr:rowOff>0</xdr:rowOff>
    </xdr:from>
    <xdr:to>
      <xdr:col>36</xdr:col>
      <xdr:colOff>69850</xdr:colOff>
      <xdr:row>0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5BA0CE83-5582-481D-A6D5-94930E61E63E}"/>
            </a:ext>
          </a:extLst>
        </xdr:cNvPr>
        <xdr:cNvSpPr>
          <a:spLocks noChangeShapeType="1"/>
        </xdr:cNvSpPr>
      </xdr:nvSpPr>
      <xdr:spPr bwMode="auto">
        <a:xfrm flipV="1">
          <a:off x="22444710" y="0"/>
          <a:ext cx="431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76200</xdr:colOff>
      <xdr:row>0</xdr:row>
      <xdr:rowOff>0</xdr:rowOff>
    </xdr:from>
    <xdr:to>
      <xdr:col>35</xdr:col>
      <xdr:colOff>495300</xdr:colOff>
      <xdr:row>0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5F6E8F9E-0DE6-4435-8126-F997D19039FD}"/>
            </a:ext>
          </a:extLst>
        </xdr:cNvPr>
        <xdr:cNvSpPr>
          <a:spLocks noChangeShapeType="1"/>
        </xdr:cNvSpPr>
      </xdr:nvSpPr>
      <xdr:spPr bwMode="auto">
        <a:xfrm flipV="1">
          <a:off x="22273260" y="0"/>
          <a:ext cx="419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209550</xdr:colOff>
      <xdr:row>0</xdr:row>
      <xdr:rowOff>0</xdr:rowOff>
    </xdr:from>
    <xdr:to>
      <xdr:col>35</xdr:col>
      <xdr:colOff>88791</xdr:colOff>
      <xdr:row>0</xdr:row>
      <xdr:rowOff>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E5429F4C-FC66-4B4D-BA46-B227393E10FF}"/>
            </a:ext>
          </a:extLst>
        </xdr:cNvPr>
        <xdr:cNvSpPr>
          <a:spLocks noChangeArrowheads="1"/>
        </xdr:cNvSpPr>
      </xdr:nvSpPr>
      <xdr:spPr bwMode="auto">
        <a:xfrm>
          <a:off x="21797010" y="0"/>
          <a:ext cx="488841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その他アジア</a:t>
          </a:r>
        </a:p>
        <a:p>
          <a:pPr algn="l" rtl="0">
            <a:defRPr sz="1000"/>
          </a:pPr>
          <a:r>
            <a:rPr lang="ja-JP" altLang="en-US" sz="10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</a:t>
          </a:r>
          <a:r>
            <a:rPr lang="en-US" altLang="ja-JP" sz="10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5.2%</a:t>
          </a:r>
        </a:p>
      </xdr:txBody>
    </xdr:sp>
    <xdr:clientData/>
  </xdr:twoCellAnchor>
  <xdr:twoCellAnchor>
    <xdr:from>
      <xdr:col>34</xdr:col>
      <xdr:colOff>533400</xdr:colOff>
      <xdr:row>0</xdr:row>
      <xdr:rowOff>0</xdr:rowOff>
    </xdr:from>
    <xdr:to>
      <xdr:col>35</xdr:col>
      <xdr:colOff>400050</xdr:colOff>
      <xdr:row>0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5CDBACE1-F3C3-4EA3-84FB-29A31D6FA3E3}"/>
            </a:ext>
          </a:extLst>
        </xdr:cNvPr>
        <xdr:cNvSpPr>
          <a:spLocks noChangeShapeType="1"/>
        </xdr:cNvSpPr>
      </xdr:nvSpPr>
      <xdr:spPr bwMode="auto">
        <a:xfrm flipV="1">
          <a:off x="22120860" y="0"/>
          <a:ext cx="476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231775</xdr:colOff>
      <xdr:row>0</xdr:row>
      <xdr:rowOff>0</xdr:rowOff>
    </xdr:from>
    <xdr:to>
      <xdr:col>35</xdr:col>
      <xdr:colOff>139674</xdr:colOff>
      <xdr:row>0</xdr:row>
      <xdr:rowOff>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330BB56A-BAB2-4506-9D74-FBBC985A0A11}"/>
            </a:ext>
          </a:extLst>
        </xdr:cNvPr>
        <xdr:cNvSpPr>
          <a:spLocks noChangeArrowheads="1"/>
        </xdr:cNvSpPr>
      </xdr:nvSpPr>
      <xdr:spPr bwMode="auto">
        <a:xfrm>
          <a:off x="21819235" y="0"/>
          <a:ext cx="51749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</a:t>
          </a:r>
        </a:p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欧州</a:t>
          </a:r>
        </a:p>
        <a:p>
          <a:pPr algn="l" rtl="0">
            <a:defRPr sz="1000"/>
          </a:pPr>
          <a:r>
            <a:rPr lang="en-US" altLang="ja-JP" sz="10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7.1%</a:t>
          </a:r>
        </a:p>
      </xdr:txBody>
    </xdr:sp>
    <xdr:clientData/>
  </xdr:twoCellAnchor>
  <xdr:twoCellAnchor>
    <xdr:from>
      <xdr:col>35</xdr:col>
      <xdr:colOff>76200</xdr:colOff>
      <xdr:row>0</xdr:row>
      <xdr:rowOff>0</xdr:rowOff>
    </xdr:from>
    <xdr:to>
      <xdr:col>35</xdr:col>
      <xdr:colOff>539750</xdr:colOff>
      <xdr:row>0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7120FCCD-F842-4300-BC94-4AE4563C40D4}"/>
            </a:ext>
          </a:extLst>
        </xdr:cNvPr>
        <xdr:cNvSpPr>
          <a:spLocks noChangeShapeType="1"/>
        </xdr:cNvSpPr>
      </xdr:nvSpPr>
      <xdr:spPr bwMode="auto">
        <a:xfrm>
          <a:off x="22273260" y="0"/>
          <a:ext cx="46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546100</xdr:colOff>
      <xdr:row>0</xdr:row>
      <xdr:rowOff>0</xdr:rowOff>
    </xdr:from>
    <xdr:to>
      <xdr:col>37</xdr:col>
      <xdr:colOff>6350</xdr:colOff>
      <xdr:row>0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10BD7D1E-463A-459E-8C4D-1881BD24E4D1}"/>
            </a:ext>
          </a:extLst>
        </xdr:cNvPr>
        <xdr:cNvSpPr>
          <a:spLocks noChangeShapeType="1"/>
        </xdr:cNvSpPr>
      </xdr:nvSpPr>
      <xdr:spPr bwMode="auto">
        <a:xfrm>
          <a:off x="22743160" y="0"/>
          <a:ext cx="679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292100</xdr:colOff>
      <xdr:row>0</xdr:row>
      <xdr:rowOff>0</xdr:rowOff>
    </xdr:from>
    <xdr:to>
      <xdr:col>40</xdr:col>
      <xdr:colOff>0</xdr:colOff>
      <xdr:row>0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244C9DF9-BD48-4553-90AC-471294952897}"/>
            </a:ext>
          </a:extLst>
        </xdr:cNvPr>
        <xdr:cNvSpPr>
          <a:spLocks noChangeShapeType="1"/>
        </xdr:cNvSpPr>
      </xdr:nvSpPr>
      <xdr:spPr bwMode="auto">
        <a:xfrm flipH="1">
          <a:off x="23576280" y="0"/>
          <a:ext cx="5562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260350</xdr:colOff>
      <xdr:row>0</xdr:row>
      <xdr:rowOff>0</xdr:rowOff>
    </xdr:from>
    <xdr:to>
      <xdr:col>38</xdr:col>
      <xdr:colOff>95250</xdr:colOff>
      <xdr:row>0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D0A05709-6266-4F52-88A8-A3316445F378}"/>
            </a:ext>
          </a:extLst>
        </xdr:cNvPr>
        <xdr:cNvSpPr>
          <a:spLocks noChangeShapeType="1"/>
        </xdr:cNvSpPr>
      </xdr:nvSpPr>
      <xdr:spPr bwMode="auto">
        <a:xfrm>
          <a:off x="23577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171450</xdr:colOff>
      <xdr:row>0</xdr:row>
      <xdr:rowOff>0</xdr:rowOff>
    </xdr:from>
    <xdr:to>
      <xdr:col>39</xdr:col>
      <xdr:colOff>76200</xdr:colOff>
      <xdr:row>0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681B9C29-464E-4DDD-91CB-6854FA9A1DB7}"/>
            </a:ext>
          </a:extLst>
        </xdr:cNvPr>
        <xdr:cNvSpPr>
          <a:spLocks noChangeShapeType="1"/>
        </xdr:cNvSpPr>
      </xdr:nvSpPr>
      <xdr:spPr bwMode="auto">
        <a:xfrm flipH="1">
          <a:off x="23576280" y="0"/>
          <a:ext cx="76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428625</xdr:colOff>
      <xdr:row>0</xdr:row>
      <xdr:rowOff>0</xdr:rowOff>
    </xdr:from>
    <xdr:to>
      <xdr:col>39</xdr:col>
      <xdr:colOff>101784</xdr:colOff>
      <xdr:row>0</xdr:row>
      <xdr:rowOff>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3A6C7044-AA71-4E15-B846-9CBFEEBF39D9}"/>
            </a:ext>
          </a:extLst>
        </xdr:cNvPr>
        <xdr:cNvSpPr>
          <a:spLocks noChangeArrowheads="1"/>
        </xdr:cNvSpPr>
      </xdr:nvSpPr>
      <xdr:spPr bwMode="auto">
        <a:xfrm>
          <a:off x="23235285" y="0"/>
          <a:ext cx="44277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オーストラリア</a:t>
          </a:r>
        </a:p>
        <a:p>
          <a:pPr algn="l" rtl="0">
            <a:defRPr sz="1000"/>
          </a:pPr>
          <a:r>
            <a:rPr lang="en-US" altLang="ja-JP" sz="10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3.1%</a:t>
          </a:r>
        </a:p>
      </xdr:txBody>
    </xdr:sp>
    <xdr:clientData/>
  </xdr:twoCellAnchor>
  <xdr:twoCellAnchor>
    <xdr:from>
      <xdr:col>35</xdr:col>
      <xdr:colOff>76200</xdr:colOff>
      <xdr:row>0</xdr:row>
      <xdr:rowOff>0</xdr:rowOff>
    </xdr:from>
    <xdr:to>
      <xdr:col>35</xdr:col>
      <xdr:colOff>539750</xdr:colOff>
      <xdr:row>0</xdr:row>
      <xdr:rowOff>0</xdr:rowOff>
    </xdr:to>
    <xdr:sp macro="" textlink="">
      <xdr:nvSpPr>
        <xdr:cNvPr id="15" name="Line 15">
          <a:extLst>
            <a:ext uri="{FF2B5EF4-FFF2-40B4-BE49-F238E27FC236}">
              <a16:creationId xmlns:a16="http://schemas.microsoft.com/office/drawing/2014/main" id="{AD36B9D3-BFBE-4736-842A-4C620795959F}"/>
            </a:ext>
          </a:extLst>
        </xdr:cNvPr>
        <xdr:cNvSpPr>
          <a:spLocks noChangeShapeType="1"/>
        </xdr:cNvSpPr>
      </xdr:nvSpPr>
      <xdr:spPr bwMode="auto">
        <a:xfrm>
          <a:off x="22273260" y="0"/>
          <a:ext cx="46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0.59006</cdr:x>
      <cdr:y>0.25267</cdr:y>
    </cdr:from>
    <cdr:to>
      <cdr:x>0.69848</cdr:x>
      <cdr:y>0.37622</cdr:y>
    </cdr:to>
    <cdr:sp macro="" textlink="">
      <cdr:nvSpPr>
        <cdr:cNvPr id="123905" name="Rectangle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668452" y="188486"/>
          <a:ext cx="308905" cy="90621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ja-JP" altLang="en-US"/>
        </a:p>
      </cdr:txBody>
    </cdr:sp>
  </cdr:relSizeAnchor>
  <cdr:relSizeAnchor xmlns:cdr="http://schemas.openxmlformats.org/drawingml/2006/chartDrawing">
    <cdr:from>
      <cdr:x>0.51304</cdr:x>
      <cdr:y>0.78649</cdr:y>
    </cdr:from>
    <cdr:to>
      <cdr:x>0.54418</cdr:x>
      <cdr:y>0.91527</cdr:y>
    </cdr:to>
    <cdr:sp macro="" textlink="">
      <cdr:nvSpPr>
        <cdr:cNvPr id="123906" name="Rectangle 2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451808" y="580007"/>
          <a:ext cx="86111" cy="9445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ja-JP" altLang="en-US"/>
        </a:p>
      </cdr:txBody>
    </cdr:sp>
  </cdr:relSizeAnchor>
  <cdr:relSizeAnchor xmlns:cdr="http://schemas.openxmlformats.org/drawingml/2006/chartDrawing">
    <cdr:from>
      <cdr:x>0.44327</cdr:x>
      <cdr:y>0.69665</cdr:y>
    </cdr:from>
    <cdr:to>
      <cdr:x>0.59465</cdr:x>
      <cdr:y>0.82499</cdr:y>
    </cdr:to>
    <cdr:sp macro="" textlink="">
      <cdr:nvSpPr>
        <cdr:cNvPr id="123907" name="Rectangle 3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261818" y="514115"/>
          <a:ext cx="422353" cy="94131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中国                          韓国</a:t>
          </a:r>
        </a:p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</a:t>
          </a:r>
          <a:r>
            <a:rPr lang="en-US" altLang="ja-JP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5.5%</a:t>
          </a: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　　　　　</a:t>
          </a:r>
          <a:r>
            <a:rPr lang="en-US" altLang="ja-JP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20.1%</a:t>
          </a:r>
        </a:p>
      </cdr:txBody>
    </cdr:sp>
  </cdr:relSizeAnchor>
  <cdr:relSizeAnchor xmlns:cdr="http://schemas.openxmlformats.org/drawingml/2006/chartDrawing">
    <cdr:from>
      <cdr:x>0.21676</cdr:x>
      <cdr:y>0.68599</cdr:y>
    </cdr:from>
    <cdr:to>
      <cdr:x>0.42201</cdr:x>
      <cdr:y>0.82565</cdr:y>
    </cdr:to>
    <cdr:sp macro="" textlink="">
      <cdr:nvSpPr>
        <cdr:cNvPr id="123908" name="Rectangle 4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16671" y="506297"/>
          <a:ext cx="581589" cy="102427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香港</a:t>
          </a:r>
        </a:p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</a:t>
          </a:r>
          <a:r>
            <a:rPr lang="en-US" altLang="ja-JP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4.5%</a:t>
          </a:r>
        </a:p>
      </cdr:txBody>
    </cdr:sp>
  </cdr:relSizeAnchor>
  <cdr:relSizeAnchor xmlns:cdr="http://schemas.openxmlformats.org/drawingml/2006/chartDrawing">
    <cdr:from>
      <cdr:x>0.0289</cdr:x>
      <cdr:y>0.45867</cdr:y>
    </cdr:from>
    <cdr:to>
      <cdr:x>0.29234</cdr:x>
      <cdr:y>0.5422</cdr:y>
    </cdr:to>
    <cdr:sp macro="" textlink="">
      <cdr:nvSpPr>
        <cdr:cNvPr id="123909" name="Rectangle 5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4288" y="339574"/>
          <a:ext cx="746293" cy="6126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イギリス</a:t>
          </a:r>
        </a:p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</a:t>
          </a:r>
          <a:r>
            <a:rPr lang="en-US" altLang="ja-JP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2.1%</a:t>
          </a:r>
        </a:p>
      </cdr:txBody>
    </cdr:sp>
  </cdr:relSizeAnchor>
  <cdr:relSizeAnchor xmlns:cdr="http://schemas.openxmlformats.org/drawingml/2006/chartDrawing">
    <cdr:from>
      <cdr:x>0.5874</cdr:x>
      <cdr:y>0.33141</cdr:y>
    </cdr:from>
    <cdr:to>
      <cdr:x>0.69679</cdr:x>
      <cdr:y>0.4404</cdr:y>
    </cdr:to>
    <cdr:sp macro="" textlink="">
      <cdr:nvSpPr>
        <cdr:cNvPr id="123910" name="Rectangle 6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660935" y="246241"/>
          <a:ext cx="310955" cy="7993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台湾</a:t>
          </a:r>
        </a:p>
        <a:p xmlns:a="http://schemas.openxmlformats.org/drawingml/2006/main">
          <a:pPr algn="l" rtl="0">
            <a:defRPr sz="1000"/>
          </a:pPr>
          <a:r>
            <a:rPr lang="en-US" altLang="ja-JP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38.2%</a:t>
          </a:r>
        </a:p>
      </cdr:txBody>
    </cdr:sp>
  </cdr:relSizeAnchor>
  <cdr:relSizeAnchor xmlns:cdr="http://schemas.openxmlformats.org/drawingml/2006/chartDrawing">
    <cdr:from>
      <cdr:x>0.48229</cdr:x>
      <cdr:y>0.08865</cdr:y>
    </cdr:from>
    <cdr:to>
      <cdr:x>0.53608</cdr:x>
      <cdr:y>0.23613</cdr:y>
    </cdr:to>
    <cdr:sp macro="" textlink="">
      <cdr:nvSpPr>
        <cdr:cNvPr id="123911" name="Rectangle 7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438140" y="68190"/>
          <a:ext cx="125749" cy="10817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</a:t>
          </a:r>
        </a:p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オセアニア</a:t>
          </a:r>
        </a:p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  </a:t>
          </a:r>
          <a:r>
            <a:rPr lang="en-US" altLang="ja-JP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0.3%</a:t>
          </a:r>
        </a:p>
      </cdr:txBody>
    </cdr:sp>
  </cdr:relSizeAnchor>
  <cdr:relSizeAnchor xmlns:cdr="http://schemas.openxmlformats.org/drawingml/2006/chartDrawing">
    <cdr:from>
      <cdr:x>0.29717</cdr:x>
      <cdr:y>0.12062</cdr:y>
    </cdr:from>
    <cdr:to>
      <cdr:x>0.4633</cdr:x>
      <cdr:y>0.23505</cdr:y>
    </cdr:to>
    <cdr:sp macro="" textlink="">
      <cdr:nvSpPr>
        <cdr:cNvPr id="123912" name="Rectangle 8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44933" y="91643"/>
          <a:ext cx="470192" cy="839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17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その他南北</a:t>
          </a:r>
        </a:p>
        <a:p xmlns:a="http://schemas.openxmlformats.org/drawingml/2006/main">
          <a:pPr algn="l" rtl="0">
            <a:defRPr sz="1000"/>
          </a:pPr>
          <a:r>
            <a:rPr lang="ja-JP" altLang="en-US" sz="17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アメリカ　</a:t>
          </a:r>
          <a:r>
            <a:rPr lang="en-US" altLang="ja-JP" sz="17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1.6%</a:t>
          </a:r>
        </a:p>
      </cdr:txBody>
    </cdr:sp>
  </cdr:relSizeAnchor>
  <cdr:relSizeAnchor xmlns:cdr="http://schemas.openxmlformats.org/drawingml/2006/chartDrawing">
    <cdr:from>
      <cdr:x>0.34571</cdr:x>
      <cdr:y>0.25288</cdr:y>
    </cdr:from>
    <cdr:to>
      <cdr:x>0.43892</cdr:x>
      <cdr:y>0.3958</cdr:y>
    </cdr:to>
    <cdr:sp macro="" textlink="">
      <cdr:nvSpPr>
        <cdr:cNvPr id="123913" name="Rectangle 9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984350" y="188646"/>
          <a:ext cx="265850" cy="1048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17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米国</a:t>
          </a:r>
        </a:p>
        <a:p xmlns:a="http://schemas.openxmlformats.org/drawingml/2006/main">
          <a:pPr algn="l" rtl="0">
            <a:defRPr sz="1000"/>
          </a:pPr>
          <a:r>
            <a:rPr lang="en-US" altLang="ja-JP" sz="17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9.8%</a:t>
          </a:r>
        </a:p>
      </cdr:txBody>
    </cdr:sp>
  </cdr:relSizeAnchor>
  <cdr:relSizeAnchor xmlns:cdr="http://schemas.openxmlformats.org/drawingml/2006/chartDrawing">
    <cdr:from>
      <cdr:x>0.55336</cdr:x>
      <cdr:y>0.16478</cdr:y>
    </cdr:from>
    <cdr:to>
      <cdr:x>0.57944</cdr:x>
      <cdr:y>0.27333</cdr:y>
    </cdr:to>
    <cdr:sp macro="" textlink="">
      <cdr:nvSpPr>
        <cdr:cNvPr id="123914" name="Rectangle 10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563889" y="124031"/>
          <a:ext cx="75176" cy="7961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</a:t>
          </a:r>
        </a:p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  <a:r>
            <a:rPr lang="en-US" altLang="ja-JP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2.6%</a:t>
          </a:r>
        </a:p>
      </cdr:txBody>
    </cdr:sp>
  </cdr:relSizeAnchor>
  <cdr:relSizeAnchor xmlns:cdr="http://schemas.openxmlformats.org/drawingml/2006/chartDrawing">
    <cdr:from>
      <cdr:x>0.44135</cdr:x>
      <cdr:y>0.21721</cdr:y>
    </cdr:from>
    <cdr:to>
      <cdr:x>0.4725</cdr:x>
      <cdr:y>0.41233</cdr:y>
    </cdr:to>
    <cdr:sp macro="" textlink="">
      <cdr:nvSpPr>
        <cdr:cNvPr id="123915" name="Line 11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1261818" y="162481"/>
          <a:ext cx="90895" cy="14311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val="000000"/>
          </a:solidFill>
          <a:round/>
          <a:headEnd/>
          <a:tailEnd/>
        </a:ln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ja-JP" altLang="en-US"/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571500</xdr:colOff>
      <xdr:row>0</xdr:row>
      <xdr:rowOff>0</xdr:rowOff>
    </xdr:from>
    <xdr:to>
      <xdr:col>39</xdr:col>
      <xdr:colOff>0</xdr:colOff>
      <xdr:row>0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CAB0540C-6A8A-4FA2-82A0-8945572B1C0F}"/>
            </a:ext>
          </a:extLst>
        </xdr:cNvPr>
        <xdr:cNvSpPr>
          <a:spLocks noChangeArrowheads="1"/>
        </xdr:cNvSpPr>
      </xdr:nvSpPr>
      <xdr:spPr bwMode="auto">
        <a:xfrm>
          <a:off x="2562606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33</xdr:col>
      <xdr:colOff>25400</xdr:colOff>
      <xdr:row>0</xdr:row>
      <xdr:rowOff>0</xdr:rowOff>
    </xdr:from>
    <xdr:to>
      <xdr:col>39</xdr:col>
      <xdr:colOff>0</xdr:colOff>
      <xdr:row>0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C697289-060B-4CA0-BC9F-F0B1FB694D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34</xdr:col>
      <xdr:colOff>247650</xdr:colOff>
      <xdr:row>0</xdr:row>
      <xdr:rowOff>0</xdr:rowOff>
    </xdr:from>
    <xdr:to>
      <xdr:col>35</xdr:col>
      <xdr:colOff>69850</xdr:colOff>
      <xdr:row>0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A51A0917-D348-4FA5-AA03-2CFE0DD2BFDD}"/>
            </a:ext>
          </a:extLst>
        </xdr:cNvPr>
        <xdr:cNvSpPr>
          <a:spLocks noChangeShapeType="1"/>
        </xdr:cNvSpPr>
      </xdr:nvSpPr>
      <xdr:spPr bwMode="auto">
        <a:xfrm flipV="1">
          <a:off x="23206710" y="0"/>
          <a:ext cx="355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76200</xdr:colOff>
      <xdr:row>0</xdr:row>
      <xdr:rowOff>0</xdr:rowOff>
    </xdr:from>
    <xdr:to>
      <xdr:col>34</xdr:col>
      <xdr:colOff>495300</xdr:colOff>
      <xdr:row>0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A5E2D494-CC3A-439E-90E4-7B6E3B799F73}"/>
            </a:ext>
          </a:extLst>
        </xdr:cNvPr>
        <xdr:cNvSpPr>
          <a:spLocks noChangeShapeType="1"/>
        </xdr:cNvSpPr>
      </xdr:nvSpPr>
      <xdr:spPr bwMode="auto">
        <a:xfrm flipV="1">
          <a:off x="23035260" y="0"/>
          <a:ext cx="419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209550</xdr:colOff>
      <xdr:row>0</xdr:row>
      <xdr:rowOff>0</xdr:rowOff>
    </xdr:from>
    <xdr:to>
      <xdr:col>34</xdr:col>
      <xdr:colOff>88955</xdr:colOff>
      <xdr:row>0</xdr:row>
      <xdr:rowOff>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B77D0D5F-85EF-4B2E-A384-E53148D1837D}"/>
            </a:ext>
          </a:extLst>
        </xdr:cNvPr>
        <xdr:cNvSpPr>
          <a:spLocks noChangeArrowheads="1"/>
        </xdr:cNvSpPr>
      </xdr:nvSpPr>
      <xdr:spPr bwMode="auto">
        <a:xfrm>
          <a:off x="22635210" y="0"/>
          <a:ext cx="4128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その他アジア</a:t>
          </a:r>
        </a:p>
        <a:p>
          <a:pPr algn="l" rtl="0">
            <a:defRPr sz="1000"/>
          </a:pPr>
          <a:r>
            <a:rPr lang="ja-JP" altLang="en-US" sz="10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</a:t>
          </a:r>
          <a:r>
            <a:rPr lang="en-US" altLang="ja-JP" sz="10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5.2%</a:t>
          </a:r>
        </a:p>
      </xdr:txBody>
    </xdr:sp>
    <xdr:clientData/>
  </xdr:twoCellAnchor>
  <xdr:twoCellAnchor>
    <xdr:from>
      <xdr:col>33</xdr:col>
      <xdr:colOff>533400</xdr:colOff>
      <xdr:row>0</xdr:row>
      <xdr:rowOff>0</xdr:rowOff>
    </xdr:from>
    <xdr:to>
      <xdr:col>34</xdr:col>
      <xdr:colOff>400050</xdr:colOff>
      <xdr:row>0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A584FFB9-34D9-4BF3-B5C8-B11D347F6585}"/>
            </a:ext>
          </a:extLst>
        </xdr:cNvPr>
        <xdr:cNvSpPr>
          <a:spLocks noChangeShapeType="1"/>
        </xdr:cNvSpPr>
      </xdr:nvSpPr>
      <xdr:spPr bwMode="auto">
        <a:xfrm flipV="1">
          <a:off x="22959060" y="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231775</xdr:colOff>
      <xdr:row>0</xdr:row>
      <xdr:rowOff>0</xdr:rowOff>
    </xdr:from>
    <xdr:to>
      <xdr:col>34</xdr:col>
      <xdr:colOff>139831</xdr:colOff>
      <xdr:row>0</xdr:row>
      <xdr:rowOff>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F4D9DB3F-9470-4CA7-8AFA-7812EDCB7A59}"/>
            </a:ext>
          </a:extLst>
        </xdr:cNvPr>
        <xdr:cNvSpPr>
          <a:spLocks noChangeArrowheads="1"/>
        </xdr:cNvSpPr>
      </xdr:nvSpPr>
      <xdr:spPr bwMode="auto">
        <a:xfrm>
          <a:off x="22657435" y="0"/>
          <a:ext cx="44145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</a:t>
          </a:r>
        </a:p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欧州</a:t>
          </a:r>
        </a:p>
        <a:p>
          <a:pPr algn="l" rtl="0">
            <a:defRPr sz="1000"/>
          </a:pPr>
          <a:r>
            <a:rPr lang="en-US" altLang="ja-JP" sz="10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7.1%</a:t>
          </a:r>
        </a:p>
      </xdr:txBody>
    </xdr:sp>
    <xdr:clientData/>
  </xdr:twoCellAnchor>
  <xdr:twoCellAnchor>
    <xdr:from>
      <xdr:col>34</xdr:col>
      <xdr:colOff>76200</xdr:colOff>
      <xdr:row>0</xdr:row>
      <xdr:rowOff>0</xdr:rowOff>
    </xdr:from>
    <xdr:to>
      <xdr:col>34</xdr:col>
      <xdr:colOff>539750</xdr:colOff>
      <xdr:row>0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D5CF4909-03D3-42A3-BAE1-1AFCCF951A02}"/>
            </a:ext>
          </a:extLst>
        </xdr:cNvPr>
        <xdr:cNvSpPr>
          <a:spLocks noChangeShapeType="1"/>
        </xdr:cNvSpPr>
      </xdr:nvSpPr>
      <xdr:spPr bwMode="auto">
        <a:xfrm>
          <a:off x="23035260" y="0"/>
          <a:ext cx="45593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546100</xdr:colOff>
      <xdr:row>0</xdr:row>
      <xdr:rowOff>0</xdr:rowOff>
    </xdr:from>
    <xdr:to>
      <xdr:col>36</xdr:col>
      <xdr:colOff>6350</xdr:colOff>
      <xdr:row>0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59C9B398-68DC-491B-8FA6-25AE6FCCB7F2}"/>
            </a:ext>
          </a:extLst>
        </xdr:cNvPr>
        <xdr:cNvSpPr>
          <a:spLocks noChangeShapeType="1"/>
        </xdr:cNvSpPr>
      </xdr:nvSpPr>
      <xdr:spPr bwMode="auto">
        <a:xfrm>
          <a:off x="23489920" y="0"/>
          <a:ext cx="54229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292100</xdr:colOff>
      <xdr:row>0</xdr:row>
      <xdr:rowOff>0</xdr:rowOff>
    </xdr:from>
    <xdr:to>
      <xdr:col>39</xdr:col>
      <xdr:colOff>0</xdr:colOff>
      <xdr:row>0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533B111A-DAB3-4136-824F-39C498F57603}"/>
            </a:ext>
          </a:extLst>
        </xdr:cNvPr>
        <xdr:cNvSpPr>
          <a:spLocks noChangeShapeType="1"/>
        </xdr:cNvSpPr>
      </xdr:nvSpPr>
      <xdr:spPr bwMode="auto">
        <a:xfrm flipH="1">
          <a:off x="24851360" y="0"/>
          <a:ext cx="774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260350</xdr:colOff>
      <xdr:row>0</xdr:row>
      <xdr:rowOff>0</xdr:rowOff>
    </xdr:from>
    <xdr:to>
      <xdr:col>37</xdr:col>
      <xdr:colOff>95250</xdr:colOff>
      <xdr:row>0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2BE44DE7-882C-4301-98F4-60FD965280D7}"/>
            </a:ext>
          </a:extLst>
        </xdr:cNvPr>
        <xdr:cNvSpPr>
          <a:spLocks noChangeShapeType="1"/>
        </xdr:cNvSpPr>
      </xdr:nvSpPr>
      <xdr:spPr bwMode="auto">
        <a:xfrm>
          <a:off x="24286210" y="0"/>
          <a:ext cx="368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171450</xdr:colOff>
      <xdr:row>0</xdr:row>
      <xdr:rowOff>0</xdr:rowOff>
    </xdr:from>
    <xdr:to>
      <xdr:col>38</xdr:col>
      <xdr:colOff>76200</xdr:colOff>
      <xdr:row>0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1FAF3135-142A-4009-B992-29FDD75EA403}"/>
            </a:ext>
          </a:extLst>
        </xdr:cNvPr>
        <xdr:cNvSpPr>
          <a:spLocks noChangeShapeType="1"/>
        </xdr:cNvSpPr>
      </xdr:nvSpPr>
      <xdr:spPr bwMode="auto">
        <a:xfrm flipH="1">
          <a:off x="24730710" y="0"/>
          <a:ext cx="438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434975</xdr:colOff>
      <xdr:row>0</xdr:row>
      <xdr:rowOff>0</xdr:rowOff>
    </xdr:from>
    <xdr:to>
      <xdr:col>38</xdr:col>
      <xdr:colOff>101464</xdr:colOff>
      <xdr:row>0</xdr:row>
      <xdr:rowOff>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0C2665F9-9B9F-43BB-AE28-DEB4FC2957D9}"/>
            </a:ext>
          </a:extLst>
        </xdr:cNvPr>
        <xdr:cNvSpPr>
          <a:spLocks noChangeArrowheads="1"/>
        </xdr:cNvSpPr>
      </xdr:nvSpPr>
      <xdr:spPr bwMode="auto">
        <a:xfrm>
          <a:off x="23927435" y="0"/>
          <a:ext cx="1266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オーストラリア</a:t>
          </a:r>
        </a:p>
        <a:p>
          <a:pPr algn="l" rtl="0">
            <a:defRPr sz="1000"/>
          </a:pPr>
          <a:r>
            <a:rPr lang="en-US" altLang="ja-JP" sz="10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3.1%</a:t>
          </a:r>
        </a:p>
      </xdr:txBody>
    </xdr:sp>
    <xdr:clientData/>
  </xdr:twoCellAnchor>
  <xdr:twoCellAnchor>
    <xdr:from>
      <xdr:col>34</xdr:col>
      <xdr:colOff>76200</xdr:colOff>
      <xdr:row>0</xdr:row>
      <xdr:rowOff>0</xdr:rowOff>
    </xdr:from>
    <xdr:to>
      <xdr:col>34</xdr:col>
      <xdr:colOff>539750</xdr:colOff>
      <xdr:row>0</xdr:row>
      <xdr:rowOff>0</xdr:rowOff>
    </xdr:to>
    <xdr:sp macro="" textlink="">
      <xdr:nvSpPr>
        <xdr:cNvPr id="15" name="Line 15">
          <a:extLst>
            <a:ext uri="{FF2B5EF4-FFF2-40B4-BE49-F238E27FC236}">
              <a16:creationId xmlns:a16="http://schemas.microsoft.com/office/drawing/2014/main" id="{C2F269E6-B481-44ED-9357-AD43025F783E}"/>
            </a:ext>
          </a:extLst>
        </xdr:cNvPr>
        <xdr:cNvSpPr>
          <a:spLocks noChangeShapeType="1"/>
        </xdr:cNvSpPr>
      </xdr:nvSpPr>
      <xdr:spPr bwMode="auto">
        <a:xfrm>
          <a:off x="23035260" y="0"/>
          <a:ext cx="45593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0.59006</cdr:x>
      <cdr:y>0.25267</cdr:y>
    </cdr:from>
    <cdr:to>
      <cdr:x>0.69848</cdr:x>
      <cdr:y>0.37622</cdr:y>
    </cdr:to>
    <cdr:sp macro="" textlink="">
      <cdr:nvSpPr>
        <cdr:cNvPr id="123905" name="Rectangle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668452" y="188486"/>
          <a:ext cx="308905" cy="90621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ja-JP" altLang="en-US"/>
        </a:p>
      </cdr:txBody>
    </cdr:sp>
  </cdr:relSizeAnchor>
  <cdr:relSizeAnchor xmlns:cdr="http://schemas.openxmlformats.org/drawingml/2006/chartDrawing">
    <cdr:from>
      <cdr:x>0.51304</cdr:x>
      <cdr:y>0.78649</cdr:y>
    </cdr:from>
    <cdr:to>
      <cdr:x>0.54418</cdr:x>
      <cdr:y>0.91527</cdr:y>
    </cdr:to>
    <cdr:sp macro="" textlink="">
      <cdr:nvSpPr>
        <cdr:cNvPr id="123906" name="Rectangle 2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451808" y="580007"/>
          <a:ext cx="86111" cy="9445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ja-JP" altLang="en-US"/>
        </a:p>
      </cdr:txBody>
    </cdr:sp>
  </cdr:relSizeAnchor>
  <cdr:relSizeAnchor xmlns:cdr="http://schemas.openxmlformats.org/drawingml/2006/chartDrawing">
    <cdr:from>
      <cdr:x>0.44327</cdr:x>
      <cdr:y>0.69665</cdr:y>
    </cdr:from>
    <cdr:to>
      <cdr:x>0.59465</cdr:x>
      <cdr:y>0.82499</cdr:y>
    </cdr:to>
    <cdr:sp macro="" textlink="">
      <cdr:nvSpPr>
        <cdr:cNvPr id="123907" name="Rectangle 3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261818" y="514115"/>
          <a:ext cx="422353" cy="94131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中国                          韓国</a:t>
          </a:r>
        </a:p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</a:t>
          </a:r>
          <a:r>
            <a:rPr lang="en-US" altLang="ja-JP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5.5%</a:t>
          </a: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　　　　　</a:t>
          </a:r>
          <a:r>
            <a:rPr lang="en-US" altLang="ja-JP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20.1%</a:t>
          </a:r>
        </a:p>
      </cdr:txBody>
    </cdr:sp>
  </cdr:relSizeAnchor>
  <cdr:relSizeAnchor xmlns:cdr="http://schemas.openxmlformats.org/drawingml/2006/chartDrawing">
    <cdr:from>
      <cdr:x>0.21676</cdr:x>
      <cdr:y>0.68599</cdr:y>
    </cdr:from>
    <cdr:to>
      <cdr:x>0.42201</cdr:x>
      <cdr:y>0.82565</cdr:y>
    </cdr:to>
    <cdr:sp macro="" textlink="">
      <cdr:nvSpPr>
        <cdr:cNvPr id="123908" name="Rectangle 4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16671" y="506297"/>
          <a:ext cx="581589" cy="102427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香港</a:t>
          </a:r>
        </a:p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</a:t>
          </a:r>
          <a:r>
            <a:rPr lang="en-US" altLang="ja-JP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4.5%</a:t>
          </a:r>
        </a:p>
      </cdr:txBody>
    </cdr:sp>
  </cdr:relSizeAnchor>
  <cdr:relSizeAnchor xmlns:cdr="http://schemas.openxmlformats.org/drawingml/2006/chartDrawing">
    <cdr:from>
      <cdr:x>0.0289</cdr:x>
      <cdr:y>0.45867</cdr:y>
    </cdr:from>
    <cdr:to>
      <cdr:x>0.29234</cdr:x>
      <cdr:y>0.5422</cdr:y>
    </cdr:to>
    <cdr:sp macro="" textlink="">
      <cdr:nvSpPr>
        <cdr:cNvPr id="123909" name="Rectangle 5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4288" y="339574"/>
          <a:ext cx="746293" cy="6126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イギリス</a:t>
          </a:r>
        </a:p>
        <a:p xmlns:a="http://schemas.openxmlformats.org/drawingml/2006/main">
          <a:pPr algn="l" rtl="0">
            <a:defRPr sz="1000"/>
          </a:pPr>
          <a:r>
            <a:rPr lang="ja-JP" altLang="en-US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</a:t>
          </a:r>
          <a:r>
            <a:rPr lang="en-US" altLang="ja-JP" sz="22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2.1%</a:t>
          </a:r>
        </a:p>
      </cdr:txBody>
    </cdr:sp>
  </cdr:relSizeAnchor>
  <cdr:relSizeAnchor xmlns:cdr="http://schemas.openxmlformats.org/drawingml/2006/chartDrawing">
    <cdr:from>
      <cdr:x>0.5874</cdr:x>
      <cdr:y>0.33141</cdr:y>
    </cdr:from>
    <cdr:to>
      <cdr:x>0.69679</cdr:x>
      <cdr:y>0.4404</cdr:y>
    </cdr:to>
    <cdr:sp macro="" textlink="">
      <cdr:nvSpPr>
        <cdr:cNvPr id="123910" name="Rectangle 6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660935" y="246241"/>
          <a:ext cx="310955" cy="7993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台湾</a:t>
          </a:r>
        </a:p>
        <a:p xmlns:a="http://schemas.openxmlformats.org/drawingml/2006/main">
          <a:pPr algn="l" rtl="0">
            <a:defRPr sz="1000"/>
          </a:pPr>
          <a:r>
            <a:rPr lang="en-US" altLang="ja-JP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38.2%</a:t>
          </a:r>
        </a:p>
      </cdr:txBody>
    </cdr:sp>
  </cdr:relSizeAnchor>
  <cdr:relSizeAnchor xmlns:cdr="http://schemas.openxmlformats.org/drawingml/2006/chartDrawing">
    <cdr:from>
      <cdr:x>0.49525</cdr:x>
      <cdr:y>0.08865</cdr:y>
    </cdr:from>
    <cdr:to>
      <cdr:x>0.54448</cdr:x>
      <cdr:y>0.23613</cdr:y>
    </cdr:to>
    <cdr:sp macro="" textlink="">
      <cdr:nvSpPr>
        <cdr:cNvPr id="123911" name="Rectangle 7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438140" y="68190"/>
          <a:ext cx="125749" cy="10817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</a:t>
          </a:r>
        </a:p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オセアニア</a:t>
          </a:r>
        </a:p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  </a:t>
          </a:r>
          <a:r>
            <a:rPr lang="en-US" altLang="ja-JP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0.3%</a:t>
          </a:r>
        </a:p>
      </cdr:txBody>
    </cdr:sp>
  </cdr:relSizeAnchor>
  <cdr:relSizeAnchor xmlns:cdr="http://schemas.openxmlformats.org/drawingml/2006/chartDrawing">
    <cdr:from>
      <cdr:x>0.29717</cdr:x>
      <cdr:y>0.12062</cdr:y>
    </cdr:from>
    <cdr:to>
      <cdr:x>0.4633</cdr:x>
      <cdr:y>0.23505</cdr:y>
    </cdr:to>
    <cdr:sp macro="" textlink="">
      <cdr:nvSpPr>
        <cdr:cNvPr id="123912" name="Rectangle 8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44933" y="91643"/>
          <a:ext cx="470192" cy="839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17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その他南北</a:t>
          </a:r>
        </a:p>
        <a:p xmlns:a="http://schemas.openxmlformats.org/drawingml/2006/main">
          <a:pPr algn="l" rtl="0">
            <a:defRPr sz="1000"/>
          </a:pPr>
          <a:r>
            <a:rPr lang="ja-JP" altLang="en-US" sz="17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アメリカ　</a:t>
          </a:r>
          <a:r>
            <a:rPr lang="en-US" altLang="ja-JP" sz="17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1.6%</a:t>
          </a:r>
        </a:p>
      </cdr:txBody>
    </cdr:sp>
  </cdr:relSizeAnchor>
  <cdr:relSizeAnchor xmlns:cdr="http://schemas.openxmlformats.org/drawingml/2006/chartDrawing">
    <cdr:from>
      <cdr:x>0.34571</cdr:x>
      <cdr:y>0.25288</cdr:y>
    </cdr:from>
    <cdr:to>
      <cdr:x>0.43892</cdr:x>
      <cdr:y>0.3958</cdr:y>
    </cdr:to>
    <cdr:sp macro="" textlink="">
      <cdr:nvSpPr>
        <cdr:cNvPr id="123913" name="Rectangle 9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984350" y="188646"/>
          <a:ext cx="265850" cy="10482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17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米国</a:t>
          </a:r>
        </a:p>
        <a:p xmlns:a="http://schemas.openxmlformats.org/drawingml/2006/main">
          <a:pPr algn="l" rtl="0">
            <a:defRPr sz="1000"/>
          </a:pPr>
          <a:r>
            <a:rPr lang="en-US" altLang="ja-JP" sz="17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9.8%</a:t>
          </a:r>
        </a:p>
      </cdr:txBody>
    </cdr:sp>
  </cdr:relSizeAnchor>
  <cdr:relSizeAnchor xmlns:cdr="http://schemas.openxmlformats.org/drawingml/2006/chartDrawing">
    <cdr:from>
      <cdr:x>0.55336</cdr:x>
      <cdr:y>0.16478</cdr:y>
    </cdr:from>
    <cdr:to>
      <cdr:x>0.57944</cdr:x>
      <cdr:y>0.27333</cdr:y>
    </cdr:to>
    <cdr:sp macro="" textlink="">
      <cdr:nvSpPr>
        <cdr:cNvPr id="123914" name="Rectangle 10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563889" y="124031"/>
          <a:ext cx="75176" cy="7961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</a:t>
          </a:r>
        </a:p>
        <a:p xmlns:a="http://schemas.openxmlformats.org/drawingml/2006/main">
          <a:pPr algn="l" rtl="0">
            <a:defRPr sz="1000"/>
          </a:pPr>
          <a:r>
            <a:rPr lang="ja-JP" altLang="en-US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  <a:r>
            <a:rPr lang="en-US" altLang="ja-JP" sz="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2.6%</a:t>
          </a:r>
        </a:p>
      </cdr:txBody>
    </cdr:sp>
  </cdr:relSizeAnchor>
  <cdr:relSizeAnchor xmlns:cdr="http://schemas.openxmlformats.org/drawingml/2006/chartDrawing">
    <cdr:from>
      <cdr:x>0.44135</cdr:x>
      <cdr:y>0.21721</cdr:y>
    </cdr:from>
    <cdr:to>
      <cdr:x>0.4725</cdr:x>
      <cdr:y>0.41233</cdr:y>
    </cdr:to>
    <cdr:sp macro="" textlink="">
      <cdr:nvSpPr>
        <cdr:cNvPr id="123915" name="Line 11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1261818" y="162481"/>
          <a:ext cx="90895" cy="14311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val="000000"/>
          </a:solidFill>
          <a:round/>
          <a:headEnd/>
          <a:tailEnd/>
        </a:ln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ja-JP" altLang="en-US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20844;&#34920;&#12305;R5&#24180;&#22806;&#22269;&#20154;&#24310;&#23487;&#27850;&#32773;&#25968;&#35519;&#2661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P頁１"/>
      <sheetName val="HP頁２"/>
      <sheetName val="HP頁３"/>
      <sheetName val="HP頁４"/>
      <sheetName val="HP頁５"/>
      <sheetName val="HP頁６"/>
      <sheetName val="HP頁７"/>
      <sheetName val="HP頁６ (旧~Ｒ３)"/>
      <sheetName val="表１"/>
      <sheetName val="表2"/>
      <sheetName val="表3"/>
      <sheetName val="表５"/>
      <sheetName val="全県"/>
      <sheetName val="図１"/>
      <sheetName val="プレス頁１ "/>
      <sheetName val="プレス頁２"/>
      <sheetName val="プレス頁３"/>
      <sheetName val="プレス頁４"/>
      <sheetName val="R４ (ランキング)"/>
      <sheetName val="Sheet1"/>
    </sheetNames>
    <sheetDataSet>
      <sheetData sheetId="0"/>
      <sheetData sheetId="1"/>
      <sheetData sheetId="2"/>
      <sheetData sheetId="3"/>
      <sheetData sheetId="4"/>
      <sheetData sheetId="5">
        <row r="48">
          <cell r="C48" t="str">
            <v>H11年</v>
          </cell>
          <cell r="E48">
            <v>46.689</v>
          </cell>
        </row>
        <row r="49">
          <cell r="C49" t="str">
            <v>12年</v>
          </cell>
          <cell r="E49">
            <v>53.563000000000002</v>
          </cell>
        </row>
        <row r="50">
          <cell r="C50" t="str">
            <v>13年</v>
          </cell>
          <cell r="E50">
            <v>50.472000000000001</v>
          </cell>
        </row>
        <row r="51">
          <cell r="C51" t="str">
            <v>14年</v>
          </cell>
          <cell r="E51">
            <v>57.223999999999997</v>
          </cell>
        </row>
        <row r="52">
          <cell r="C52" t="str">
            <v>15年</v>
          </cell>
          <cell r="E52">
            <v>67.555000000000007</v>
          </cell>
        </row>
        <row r="53">
          <cell r="C53" t="str">
            <v>17年</v>
          </cell>
          <cell r="E53">
            <v>116.63</v>
          </cell>
        </row>
        <row r="54">
          <cell r="C54" t="str">
            <v>18年</v>
          </cell>
          <cell r="E54">
            <v>184.05500000000001</v>
          </cell>
        </row>
        <row r="55">
          <cell r="C55" t="str">
            <v>19年</v>
          </cell>
          <cell r="E55">
            <v>281.46899999999999</v>
          </cell>
        </row>
        <row r="56">
          <cell r="C56" t="str">
            <v>20年</v>
          </cell>
          <cell r="E56">
            <v>300.93400000000003</v>
          </cell>
        </row>
        <row r="57">
          <cell r="C57" t="str">
            <v>21年</v>
          </cell>
          <cell r="E57">
            <v>234.56100000000001</v>
          </cell>
        </row>
        <row r="58">
          <cell r="C58" t="str">
            <v>22年</v>
          </cell>
          <cell r="E58">
            <v>304.95699999999999</v>
          </cell>
        </row>
        <row r="59">
          <cell r="C59" t="str">
            <v>23年</v>
          </cell>
          <cell r="E59">
            <v>203.178</v>
          </cell>
        </row>
        <row r="60">
          <cell r="C60" t="str">
            <v>24年</v>
          </cell>
          <cell r="E60">
            <v>249.24600000000001</v>
          </cell>
        </row>
        <row r="61">
          <cell r="C61" t="str">
            <v>25年</v>
          </cell>
          <cell r="E61">
            <v>360.93799999999999</v>
          </cell>
        </row>
        <row r="62">
          <cell r="C62" t="str">
            <v>26年</v>
          </cell>
          <cell r="E62">
            <v>465.24</v>
          </cell>
        </row>
        <row r="63">
          <cell r="C63" t="str">
            <v>27年</v>
          </cell>
          <cell r="E63">
            <v>708.28200000000004</v>
          </cell>
        </row>
        <row r="64">
          <cell r="C64" t="str">
            <v>28年</v>
          </cell>
          <cell r="E64">
            <v>862.68</v>
          </cell>
        </row>
        <row r="65">
          <cell r="C65" t="str">
            <v>29年</v>
          </cell>
          <cell r="E65">
            <v>1012.973</v>
          </cell>
        </row>
        <row r="66">
          <cell r="C66" t="str">
            <v>30年</v>
          </cell>
          <cell r="E66">
            <v>1202.001</v>
          </cell>
        </row>
        <row r="67">
          <cell r="C67" t="str">
            <v>R元年</v>
          </cell>
          <cell r="E67">
            <v>1195.46</v>
          </cell>
        </row>
        <row r="68">
          <cell r="C68" t="str">
            <v>R2年</v>
          </cell>
          <cell r="E68">
            <v>347.87200000000001</v>
          </cell>
        </row>
        <row r="69">
          <cell r="C69" t="str">
            <v>R3年</v>
          </cell>
          <cell r="E69">
            <v>22.670999999999999</v>
          </cell>
        </row>
        <row r="70">
          <cell r="C70" t="str">
            <v>R4年</v>
          </cell>
          <cell r="E70">
            <v>133.72300000000001</v>
          </cell>
        </row>
        <row r="71">
          <cell r="C71" t="str">
            <v>R5年</v>
          </cell>
          <cell r="E71">
            <v>951.21699999999998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B6DBB-FFEC-488F-B254-C5145B7A68C7}">
  <sheetPr>
    <tabColor indexed="11"/>
    <pageSetUpPr fitToPage="1"/>
  </sheetPr>
  <dimension ref="A1:X32"/>
  <sheetViews>
    <sheetView showGridLines="0" tabSelected="1" zoomScale="55" zoomScaleNormal="55" workbookViewId="0">
      <pane xSplit="2" ySplit="5" topLeftCell="C6" activePane="bottomRight" state="frozen"/>
      <selection activeCell="B12" sqref="B12:J12"/>
      <selection pane="topRight" activeCell="B12" sqref="B12:J12"/>
      <selection pane="bottomLeft" activeCell="B12" sqref="B12:J12"/>
      <selection pane="bottomRight" activeCell="I2" sqref="I2"/>
    </sheetView>
  </sheetViews>
  <sheetFormatPr defaultRowHeight="13.2" x14ac:dyDescent="0.2"/>
  <cols>
    <col min="1" max="1" width="2.09765625" style="4" customWidth="1"/>
    <col min="2" max="2" width="8.09765625" style="4" customWidth="1"/>
    <col min="3" max="8" width="6.8984375" style="4" customWidth="1"/>
    <col min="9" max="9" width="6.5" style="4" customWidth="1"/>
    <col min="10" max="21" width="6.8984375" style="4" customWidth="1"/>
    <col min="22" max="22" width="7.19921875" style="4" customWidth="1"/>
    <col min="23" max="23" width="6.8984375" style="4" customWidth="1"/>
    <col min="24" max="24" width="12.19921875" style="4" customWidth="1"/>
    <col min="25" max="28" width="8.796875" style="4"/>
    <col min="29" max="29" width="7.59765625" style="4" customWidth="1"/>
    <col min="30" max="30" width="8" style="4" customWidth="1"/>
    <col min="31" max="16384" width="8.796875" style="4"/>
  </cols>
  <sheetData>
    <row r="1" spans="1:24" ht="18.75" customHeight="1" x14ac:dyDescent="0.2">
      <c r="A1" s="236" t="s">
        <v>143</v>
      </c>
      <c r="B1" s="236"/>
      <c r="C1" s="3"/>
      <c r="E1" s="3"/>
      <c r="F1" s="3"/>
      <c r="G1" s="3"/>
    </row>
    <row r="2" spans="1:24" ht="21" customHeight="1" x14ac:dyDescent="0.45">
      <c r="A2" s="237"/>
      <c r="B2" s="238" t="s">
        <v>142</v>
      </c>
      <c r="W2" s="6" t="s">
        <v>0</v>
      </c>
      <c r="X2" s="6"/>
    </row>
    <row r="3" spans="1:24" ht="6.75" customHeight="1" x14ac:dyDescent="0.2">
      <c r="W3" s="7"/>
      <c r="X3" s="7"/>
    </row>
    <row r="4" spans="1:24" s="5" customFormat="1" ht="32.4" customHeight="1" x14ac:dyDescent="0.2">
      <c r="B4" s="8" t="s">
        <v>1</v>
      </c>
      <c r="C4" s="9" t="s">
        <v>2</v>
      </c>
      <c r="D4" s="10"/>
      <c r="E4" s="10"/>
      <c r="F4" s="10"/>
      <c r="G4" s="10"/>
      <c r="H4" s="10"/>
      <c r="I4" s="10"/>
      <c r="J4" s="10"/>
      <c r="K4" s="10"/>
      <c r="L4" s="10"/>
      <c r="M4" s="11"/>
      <c r="N4" s="9" t="s">
        <v>3</v>
      </c>
      <c r="O4" s="11"/>
      <c r="P4" s="9" t="s">
        <v>4</v>
      </c>
      <c r="Q4" s="10"/>
      <c r="R4" s="10"/>
      <c r="S4" s="10"/>
      <c r="T4" s="10"/>
      <c r="U4" s="11"/>
      <c r="V4" s="12" t="s">
        <v>5</v>
      </c>
      <c r="W4" s="13" t="s">
        <v>6</v>
      </c>
      <c r="X4" s="14" t="s">
        <v>7</v>
      </c>
    </row>
    <row r="5" spans="1:24" s="5" customFormat="1" ht="25.05" customHeight="1" x14ac:dyDescent="0.2">
      <c r="B5" s="15"/>
      <c r="C5" s="16" t="s">
        <v>8</v>
      </c>
      <c r="D5" s="17" t="s">
        <v>9</v>
      </c>
      <c r="E5" s="16" t="s">
        <v>10</v>
      </c>
      <c r="F5" s="16" t="s">
        <v>11</v>
      </c>
      <c r="G5" s="16" t="s">
        <v>12</v>
      </c>
      <c r="H5" s="16" t="s">
        <v>13</v>
      </c>
      <c r="I5" s="17" t="s">
        <v>14</v>
      </c>
      <c r="J5" s="17" t="s">
        <v>15</v>
      </c>
      <c r="K5" s="17" t="s">
        <v>16</v>
      </c>
      <c r="L5" s="17" t="s">
        <v>17</v>
      </c>
      <c r="M5" s="17" t="s">
        <v>18</v>
      </c>
      <c r="N5" s="16" t="s">
        <v>19</v>
      </c>
      <c r="O5" s="18" t="s">
        <v>20</v>
      </c>
      <c r="P5" s="16" t="s">
        <v>21</v>
      </c>
      <c r="Q5" s="16" t="s">
        <v>22</v>
      </c>
      <c r="R5" s="18" t="s">
        <v>23</v>
      </c>
      <c r="S5" s="17" t="s">
        <v>24</v>
      </c>
      <c r="T5" s="17" t="s">
        <v>25</v>
      </c>
      <c r="U5" s="17" t="s">
        <v>26</v>
      </c>
      <c r="V5" s="17" t="s">
        <v>27</v>
      </c>
      <c r="W5" s="19"/>
      <c r="X5" s="20"/>
    </row>
    <row r="6" spans="1:24" s="5" customFormat="1" ht="18" customHeight="1" x14ac:dyDescent="0.2">
      <c r="B6" s="16" t="s">
        <v>28</v>
      </c>
      <c r="C6" s="22">
        <v>1420</v>
      </c>
      <c r="D6" s="22">
        <v>539</v>
      </c>
      <c r="E6" s="22">
        <v>350</v>
      </c>
      <c r="F6" s="22">
        <v>9139</v>
      </c>
      <c r="G6" s="22">
        <v>3148</v>
      </c>
      <c r="H6" s="22">
        <v>2545</v>
      </c>
      <c r="I6" s="23" t="s">
        <v>29</v>
      </c>
      <c r="J6" s="23" t="s">
        <v>30</v>
      </c>
      <c r="K6" s="23" t="s">
        <v>29</v>
      </c>
      <c r="L6" s="23" t="s">
        <v>30</v>
      </c>
      <c r="M6" s="23" t="s">
        <v>30</v>
      </c>
      <c r="N6" s="22">
        <v>13581</v>
      </c>
      <c r="O6" s="22">
        <v>821</v>
      </c>
      <c r="P6" s="22">
        <v>3021</v>
      </c>
      <c r="Q6" s="22">
        <v>1670</v>
      </c>
      <c r="R6" s="22">
        <v>722</v>
      </c>
      <c r="S6" s="23" t="s">
        <v>30</v>
      </c>
      <c r="T6" s="23" t="s">
        <v>30</v>
      </c>
      <c r="U6" s="23" t="s">
        <v>30</v>
      </c>
      <c r="V6" s="22">
        <v>1055</v>
      </c>
      <c r="W6" s="24">
        <v>8678</v>
      </c>
      <c r="X6" s="25">
        <f>SUM(C6:W6)</f>
        <v>46689</v>
      </c>
    </row>
    <row r="7" spans="1:24" s="5" customFormat="1" ht="18" customHeight="1" x14ac:dyDescent="0.2">
      <c r="B7" s="16" t="s">
        <v>31</v>
      </c>
      <c r="C7" s="27">
        <v>1148</v>
      </c>
      <c r="D7" s="28">
        <v>1057</v>
      </c>
      <c r="E7" s="22">
        <v>347</v>
      </c>
      <c r="F7" s="27">
        <v>16845</v>
      </c>
      <c r="G7" s="27">
        <v>3112</v>
      </c>
      <c r="H7" s="27">
        <v>3401</v>
      </c>
      <c r="I7" s="23" t="s">
        <v>29</v>
      </c>
      <c r="J7" s="23" t="s">
        <v>30</v>
      </c>
      <c r="K7" s="23" t="s">
        <v>29</v>
      </c>
      <c r="L7" s="23" t="s">
        <v>30</v>
      </c>
      <c r="M7" s="23" t="s">
        <v>30</v>
      </c>
      <c r="N7" s="27">
        <v>10499</v>
      </c>
      <c r="O7" s="27">
        <v>1001</v>
      </c>
      <c r="P7" s="27">
        <v>1823</v>
      </c>
      <c r="Q7" s="27">
        <v>2023</v>
      </c>
      <c r="R7" s="27">
        <v>758</v>
      </c>
      <c r="S7" s="23" t="s">
        <v>30</v>
      </c>
      <c r="T7" s="23" t="s">
        <v>30</v>
      </c>
      <c r="U7" s="23" t="s">
        <v>30</v>
      </c>
      <c r="V7" s="27">
        <v>743</v>
      </c>
      <c r="W7" s="29">
        <v>10806</v>
      </c>
      <c r="X7" s="25">
        <f t="shared" ref="X7:X28" si="0">SUM(C7:W7)</f>
        <v>53563</v>
      </c>
    </row>
    <row r="8" spans="1:24" s="5" customFormat="1" ht="18" customHeight="1" x14ac:dyDescent="0.2">
      <c r="B8" s="16" t="s">
        <v>32</v>
      </c>
      <c r="C8" s="22">
        <v>1367</v>
      </c>
      <c r="D8" s="22">
        <v>540</v>
      </c>
      <c r="E8" s="22">
        <v>277</v>
      </c>
      <c r="F8" s="22">
        <v>15358</v>
      </c>
      <c r="G8" s="22">
        <v>3009</v>
      </c>
      <c r="H8" s="22">
        <v>2559</v>
      </c>
      <c r="I8" s="23" t="s">
        <v>29</v>
      </c>
      <c r="J8" s="23" t="s">
        <v>30</v>
      </c>
      <c r="K8" s="23" t="s">
        <v>29</v>
      </c>
      <c r="L8" s="23" t="s">
        <v>30</v>
      </c>
      <c r="M8" s="23" t="s">
        <v>30</v>
      </c>
      <c r="N8" s="22">
        <v>9742</v>
      </c>
      <c r="O8" s="22">
        <v>871</v>
      </c>
      <c r="P8" s="22">
        <v>1978</v>
      </c>
      <c r="Q8" s="22">
        <v>1699</v>
      </c>
      <c r="R8" s="22">
        <v>1024</v>
      </c>
      <c r="S8" s="23" t="s">
        <v>30</v>
      </c>
      <c r="T8" s="23" t="s">
        <v>30</v>
      </c>
      <c r="U8" s="23" t="s">
        <v>30</v>
      </c>
      <c r="V8" s="22">
        <v>631</v>
      </c>
      <c r="W8" s="24">
        <v>11417</v>
      </c>
      <c r="X8" s="25">
        <f t="shared" si="0"/>
        <v>50472</v>
      </c>
    </row>
    <row r="9" spans="1:24" s="5" customFormat="1" ht="18" customHeight="1" x14ac:dyDescent="0.2">
      <c r="B9" s="16" t="s">
        <v>33</v>
      </c>
      <c r="C9" s="27">
        <v>1707</v>
      </c>
      <c r="D9" s="30">
        <v>615</v>
      </c>
      <c r="E9" s="30">
        <v>279</v>
      </c>
      <c r="F9" s="27">
        <v>19697</v>
      </c>
      <c r="G9" s="27">
        <v>3010</v>
      </c>
      <c r="H9" s="27">
        <v>3480</v>
      </c>
      <c r="I9" s="23" t="s">
        <v>29</v>
      </c>
      <c r="J9" s="23" t="s">
        <v>30</v>
      </c>
      <c r="K9" s="23" t="s">
        <v>29</v>
      </c>
      <c r="L9" s="23" t="s">
        <v>30</v>
      </c>
      <c r="M9" s="23" t="s">
        <v>30</v>
      </c>
      <c r="N9" s="27">
        <v>11707</v>
      </c>
      <c r="O9" s="27">
        <v>1367</v>
      </c>
      <c r="P9" s="27">
        <v>1951</v>
      </c>
      <c r="Q9" s="27">
        <v>2183</v>
      </c>
      <c r="R9" s="27">
        <v>1204</v>
      </c>
      <c r="S9" s="23" t="s">
        <v>30</v>
      </c>
      <c r="T9" s="23" t="s">
        <v>30</v>
      </c>
      <c r="U9" s="23" t="s">
        <v>30</v>
      </c>
      <c r="V9" s="27">
        <v>941</v>
      </c>
      <c r="W9" s="29">
        <v>9083</v>
      </c>
      <c r="X9" s="25">
        <f t="shared" si="0"/>
        <v>57224</v>
      </c>
    </row>
    <row r="10" spans="1:24" s="5" customFormat="1" ht="18" customHeight="1" x14ac:dyDescent="0.2">
      <c r="B10" s="16" t="s">
        <v>34</v>
      </c>
      <c r="C10" s="22">
        <v>3070</v>
      </c>
      <c r="D10" s="22">
        <v>720</v>
      </c>
      <c r="E10" s="22">
        <v>465</v>
      </c>
      <c r="F10" s="22">
        <v>21854</v>
      </c>
      <c r="G10" s="22">
        <v>3682</v>
      </c>
      <c r="H10" s="22">
        <v>11736</v>
      </c>
      <c r="I10" s="23" t="s">
        <v>29</v>
      </c>
      <c r="J10" s="23" t="s">
        <v>30</v>
      </c>
      <c r="K10" s="23" t="s">
        <v>29</v>
      </c>
      <c r="L10" s="23" t="s">
        <v>30</v>
      </c>
      <c r="M10" s="23" t="s">
        <v>30</v>
      </c>
      <c r="N10" s="22">
        <v>9135</v>
      </c>
      <c r="O10" s="22">
        <v>1195</v>
      </c>
      <c r="P10" s="22">
        <v>2900</v>
      </c>
      <c r="Q10" s="22">
        <v>1685</v>
      </c>
      <c r="R10" s="22">
        <v>1201</v>
      </c>
      <c r="S10" s="23" t="s">
        <v>30</v>
      </c>
      <c r="T10" s="23" t="s">
        <v>30</v>
      </c>
      <c r="U10" s="23" t="s">
        <v>30</v>
      </c>
      <c r="V10" s="22">
        <v>1326</v>
      </c>
      <c r="W10" s="24">
        <v>8586</v>
      </c>
      <c r="X10" s="25">
        <f t="shared" si="0"/>
        <v>67555</v>
      </c>
    </row>
    <row r="11" spans="1:24" s="5" customFormat="1" ht="2.25" customHeight="1" x14ac:dyDescent="0.2">
      <c r="B11" s="31"/>
      <c r="C11" s="32"/>
      <c r="D11" s="32"/>
      <c r="E11" s="32"/>
      <c r="F11" s="32"/>
      <c r="G11" s="32"/>
      <c r="H11" s="32"/>
      <c r="I11" s="33"/>
      <c r="J11" s="33"/>
      <c r="K11" s="33"/>
      <c r="L11" s="33"/>
      <c r="M11" s="33"/>
      <c r="N11" s="32"/>
      <c r="O11" s="32"/>
      <c r="P11" s="32"/>
      <c r="Q11" s="32"/>
      <c r="R11" s="32"/>
      <c r="S11" s="33"/>
      <c r="T11" s="33"/>
      <c r="U11" s="33"/>
      <c r="V11" s="32"/>
      <c r="W11" s="34"/>
      <c r="X11" s="25">
        <f t="shared" si="0"/>
        <v>0</v>
      </c>
    </row>
    <row r="12" spans="1:24" s="5" customFormat="1" ht="18" customHeight="1" x14ac:dyDescent="0.2">
      <c r="B12" s="16" t="s">
        <v>35</v>
      </c>
      <c r="C12" s="22">
        <v>5231</v>
      </c>
      <c r="D12" s="22">
        <v>628</v>
      </c>
      <c r="E12" s="22">
        <v>567</v>
      </c>
      <c r="F12" s="22">
        <v>44575</v>
      </c>
      <c r="G12" s="22">
        <v>6404</v>
      </c>
      <c r="H12" s="22">
        <v>23434</v>
      </c>
      <c r="I12" s="23" t="s">
        <v>29</v>
      </c>
      <c r="J12" s="23" t="s">
        <v>30</v>
      </c>
      <c r="K12" s="23" t="s">
        <v>29</v>
      </c>
      <c r="L12" s="23" t="s">
        <v>30</v>
      </c>
      <c r="M12" s="23" t="s">
        <v>30</v>
      </c>
      <c r="N12" s="22">
        <v>11386</v>
      </c>
      <c r="O12" s="22">
        <v>975</v>
      </c>
      <c r="P12" s="22">
        <v>2431</v>
      </c>
      <c r="Q12" s="22">
        <v>2949</v>
      </c>
      <c r="R12" s="22">
        <v>934</v>
      </c>
      <c r="S12" s="23" t="s">
        <v>30</v>
      </c>
      <c r="T12" s="23" t="s">
        <v>30</v>
      </c>
      <c r="U12" s="23" t="s">
        <v>30</v>
      </c>
      <c r="V12" s="22">
        <v>3562</v>
      </c>
      <c r="W12" s="24">
        <v>13554</v>
      </c>
      <c r="X12" s="25">
        <f t="shared" si="0"/>
        <v>116630</v>
      </c>
    </row>
    <row r="13" spans="1:24" s="5" customFormat="1" ht="18" customHeight="1" x14ac:dyDescent="0.2">
      <c r="B13" s="16" t="s">
        <v>36</v>
      </c>
      <c r="C13" s="35">
        <v>10975</v>
      </c>
      <c r="D13" s="35">
        <v>2148</v>
      </c>
      <c r="E13" s="35">
        <v>780</v>
      </c>
      <c r="F13" s="22">
        <v>77585</v>
      </c>
      <c r="G13" s="35">
        <v>8222</v>
      </c>
      <c r="H13" s="35">
        <v>30080</v>
      </c>
      <c r="I13" s="23" t="s">
        <v>29</v>
      </c>
      <c r="J13" s="23" t="s">
        <v>30</v>
      </c>
      <c r="K13" s="23" t="s">
        <v>29</v>
      </c>
      <c r="L13" s="23" t="s">
        <v>30</v>
      </c>
      <c r="M13" s="23" t="s">
        <v>30</v>
      </c>
      <c r="N13" s="35">
        <v>12397</v>
      </c>
      <c r="O13" s="35">
        <v>1281</v>
      </c>
      <c r="P13" s="35">
        <v>3179</v>
      </c>
      <c r="Q13" s="35">
        <v>3252</v>
      </c>
      <c r="R13" s="35">
        <v>1953</v>
      </c>
      <c r="S13" s="23" t="s">
        <v>30</v>
      </c>
      <c r="T13" s="23" t="s">
        <v>30</v>
      </c>
      <c r="U13" s="23" t="s">
        <v>30</v>
      </c>
      <c r="V13" s="35">
        <v>11298</v>
      </c>
      <c r="W13" s="36">
        <v>20905</v>
      </c>
      <c r="X13" s="37">
        <f t="shared" si="0"/>
        <v>184055</v>
      </c>
    </row>
    <row r="14" spans="1:24" s="5" customFormat="1" ht="18" customHeight="1" x14ac:dyDescent="0.2">
      <c r="B14" s="16" t="s">
        <v>37</v>
      </c>
      <c r="C14" s="38">
        <v>20946</v>
      </c>
      <c r="D14" s="38">
        <v>4343</v>
      </c>
      <c r="E14" s="27">
        <v>4538</v>
      </c>
      <c r="F14" s="39">
        <v>109758</v>
      </c>
      <c r="G14" s="27">
        <v>15657</v>
      </c>
      <c r="H14" s="40">
        <v>33973</v>
      </c>
      <c r="I14" s="23" t="s">
        <v>29</v>
      </c>
      <c r="J14" s="23" t="s">
        <v>30</v>
      </c>
      <c r="K14" s="23" t="s">
        <v>29</v>
      </c>
      <c r="L14" s="23" t="s">
        <v>29</v>
      </c>
      <c r="M14" s="41" t="s">
        <v>30</v>
      </c>
      <c r="N14" s="27">
        <v>17442</v>
      </c>
      <c r="O14" s="42">
        <v>1506</v>
      </c>
      <c r="P14" s="27">
        <v>4613</v>
      </c>
      <c r="Q14" s="43">
        <v>3498</v>
      </c>
      <c r="R14" s="43">
        <v>2857</v>
      </c>
      <c r="S14" s="23" t="s">
        <v>30</v>
      </c>
      <c r="T14" s="23" t="s">
        <v>30</v>
      </c>
      <c r="U14" s="23" t="s">
        <v>30</v>
      </c>
      <c r="V14" s="27">
        <v>20703</v>
      </c>
      <c r="W14" s="29">
        <v>41635</v>
      </c>
      <c r="X14" s="25">
        <f t="shared" si="0"/>
        <v>281469</v>
      </c>
    </row>
    <row r="15" spans="1:24" s="5" customFormat="1" ht="18" customHeight="1" x14ac:dyDescent="0.2">
      <c r="B15" s="44" t="s">
        <v>38</v>
      </c>
      <c r="C15" s="27">
        <v>23180</v>
      </c>
      <c r="D15" s="27">
        <v>5049</v>
      </c>
      <c r="E15" s="27">
        <v>4175</v>
      </c>
      <c r="F15" s="38">
        <v>115070</v>
      </c>
      <c r="G15" s="27">
        <v>18167</v>
      </c>
      <c r="H15" s="45">
        <v>33118</v>
      </c>
      <c r="I15" s="23" t="s">
        <v>29</v>
      </c>
      <c r="J15" s="23" t="s">
        <v>30</v>
      </c>
      <c r="K15" s="23" t="s">
        <v>29</v>
      </c>
      <c r="L15" s="23" t="s">
        <v>30</v>
      </c>
      <c r="M15" s="41" t="s">
        <v>30</v>
      </c>
      <c r="N15" s="27">
        <v>20690</v>
      </c>
      <c r="O15" s="42">
        <v>2664</v>
      </c>
      <c r="P15" s="38">
        <v>5442</v>
      </c>
      <c r="Q15" s="27">
        <v>4971</v>
      </c>
      <c r="R15" s="27">
        <v>3718</v>
      </c>
      <c r="S15" s="23" t="s">
        <v>30</v>
      </c>
      <c r="T15" s="23" t="s">
        <v>30</v>
      </c>
      <c r="U15" s="46" t="s">
        <v>30</v>
      </c>
      <c r="V15" s="27">
        <v>32197</v>
      </c>
      <c r="W15" s="29">
        <v>32493</v>
      </c>
      <c r="X15" s="25">
        <f t="shared" si="0"/>
        <v>300934</v>
      </c>
    </row>
    <row r="16" spans="1:24" s="5" customFormat="1" ht="18" customHeight="1" x14ac:dyDescent="0.2">
      <c r="B16" s="16" t="s">
        <v>39</v>
      </c>
      <c r="C16" s="43">
        <v>23065</v>
      </c>
      <c r="D16" s="27">
        <v>5567</v>
      </c>
      <c r="E16" s="27">
        <v>3109</v>
      </c>
      <c r="F16" s="47">
        <v>66307</v>
      </c>
      <c r="G16" s="27">
        <v>14049</v>
      </c>
      <c r="H16" s="27">
        <v>15470</v>
      </c>
      <c r="I16" s="23" t="s">
        <v>29</v>
      </c>
      <c r="J16" s="23" t="s">
        <v>30</v>
      </c>
      <c r="K16" s="23" t="s">
        <v>29</v>
      </c>
      <c r="L16" s="23" t="s">
        <v>30</v>
      </c>
      <c r="M16" s="41" t="s">
        <v>30</v>
      </c>
      <c r="N16" s="27">
        <v>16860</v>
      </c>
      <c r="O16" s="42">
        <v>2125</v>
      </c>
      <c r="P16" s="38">
        <v>4386</v>
      </c>
      <c r="Q16" s="27">
        <v>4098</v>
      </c>
      <c r="R16" s="27">
        <v>4452</v>
      </c>
      <c r="S16" s="23" t="s">
        <v>30</v>
      </c>
      <c r="T16" s="23" t="s">
        <v>30</v>
      </c>
      <c r="U16" s="46" t="s">
        <v>30</v>
      </c>
      <c r="V16" s="42">
        <v>33077</v>
      </c>
      <c r="W16" s="48">
        <v>41996</v>
      </c>
      <c r="X16" s="25">
        <f t="shared" si="0"/>
        <v>234561</v>
      </c>
    </row>
    <row r="17" spans="2:24" s="5" customFormat="1" ht="18" customHeight="1" x14ac:dyDescent="0.2">
      <c r="B17" s="49" t="s">
        <v>40</v>
      </c>
      <c r="C17" s="27">
        <v>32037</v>
      </c>
      <c r="D17" s="42">
        <v>8165</v>
      </c>
      <c r="E17" s="27">
        <v>4156</v>
      </c>
      <c r="F17" s="27">
        <v>88248</v>
      </c>
      <c r="G17" s="27">
        <v>30666</v>
      </c>
      <c r="H17" s="50">
        <v>28110</v>
      </c>
      <c r="I17" s="23" t="s">
        <v>29</v>
      </c>
      <c r="J17" s="23" t="s">
        <v>30</v>
      </c>
      <c r="K17" s="23" t="s">
        <v>29</v>
      </c>
      <c r="L17" s="23" t="s">
        <v>30</v>
      </c>
      <c r="M17" s="23" t="s">
        <v>30</v>
      </c>
      <c r="N17" s="27">
        <v>19732</v>
      </c>
      <c r="O17" s="27">
        <v>2247</v>
      </c>
      <c r="P17" s="27">
        <v>6497</v>
      </c>
      <c r="Q17" s="45">
        <v>3914</v>
      </c>
      <c r="R17" s="45">
        <v>3857</v>
      </c>
      <c r="S17" s="23" t="s">
        <v>30</v>
      </c>
      <c r="T17" s="23" t="s">
        <v>30</v>
      </c>
      <c r="U17" s="23" t="s">
        <v>30</v>
      </c>
      <c r="V17" s="38">
        <v>33198</v>
      </c>
      <c r="W17" s="29">
        <v>44145</v>
      </c>
      <c r="X17" s="25">
        <f t="shared" si="0"/>
        <v>304972</v>
      </c>
    </row>
    <row r="18" spans="2:24" ht="18" customHeight="1" x14ac:dyDescent="0.2">
      <c r="B18" s="49" t="s">
        <v>41</v>
      </c>
      <c r="C18" s="45">
        <v>20065</v>
      </c>
      <c r="D18" s="27">
        <v>4812</v>
      </c>
      <c r="E18" s="27">
        <v>1935</v>
      </c>
      <c r="F18" s="39">
        <v>58505</v>
      </c>
      <c r="G18" s="45">
        <v>12301</v>
      </c>
      <c r="H18" s="27">
        <v>13790</v>
      </c>
      <c r="I18" s="23" t="s">
        <v>29</v>
      </c>
      <c r="J18" s="23" t="s">
        <v>30</v>
      </c>
      <c r="K18" s="23" t="s">
        <v>29</v>
      </c>
      <c r="L18" s="23" t="s">
        <v>30</v>
      </c>
      <c r="M18" s="23" t="s">
        <v>30</v>
      </c>
      <c r="N18" s="27">
        <v>11684</v>
      </c>
      <c r="O18" s="27">
        <v>1603</v>
      </c>
      <c r="P18" s="27">
        <v>3774</v>
      </c>
      <c r="Q18" s="27">
        <v>1973</v>
      </c>
      <c r="R18" s="27">
        <v>1585</v>
      </c>
      <c r="S18" s="23" t="s">
        <v>30</v>
      </c>
      <c r="T18" s="23" t="s">
        <v>30</v>
      </c>
      <c r="U18" s="23" t="s">
        <v>30</v>
      </c>
      <c r="V18" s="27">
        <v>41423</v>
      </c>
      <c r="W18" s="51">
        <v>29702</v>
      </c>
      <c r="X18" s="25">
        <f t="shared" si="0"/>
        <v>203152</v>
      </c>
    </row>
    <row r="19" spans="2:24" ht="18" customHeight="1" x14ac:dyDescent="0.2">
      <c r="B19" s="49" t="s">
        <v>42</v>
      </c>
      <c r="C19" s="43">
        <v>24392</v>
      </c>
      <c r="D19" s="43">
        <v>6325</v>
      </c>
      <c r="E19" s="43">
        <v>7009</v>
      </c>
      <c r="F19" s="43">
        <v>74669</v>
      </c>
      <c r="G19" s="43">
        <v>18254</v>
      </c>
      <c r="H19" s="43">
        <v>14292</v>
      </c>
      <c r="I19" s="23" t="s">
        <v>29</v>
      </c>
      <c r="J19" s="23" t="s">
        <v>30</v>
      </c>
      <c r="K19" s="23" t="s">
        <v>29</v>
      </c>
      <c r="L19" s="23" t="s">
        <v>30</v>
      </c>
      <c r="M19" s="23" t="s">
        <v>30</v>
      </c>
      <c r="N19" s="43">
        <v>16308</v>
      </c>
      <c r="O19" s="43">
        <v>2650</v>
      </c>
      <c r="P19" s="43">
        <v>4976</v>
      </c>
      <c r="Q19" s="43">
        <v>2125</v>
      </c>
      <c r="R19" s="43">
        <v>2480</v>
      </c>
      <c r="S19" s="23" t="s">
        <v>30</v>
      </c>
      <c r="T19" s="23" t="s">
        <v>30</v>
      </c>
      <c r="U19" s="23" t="s">
        <v>30</v>
      </c>
      <c r="V19" s="43">
        <v>40845</v>
      </c>
      <c r="W19" s="48">
        <v>34921</v>
      </c>
      <c r="X19" s="25">
        <f t="shared" si="0"/>
        <v>249246</v>
      </c>
    </row>
    <row r="20" spans="2:24" ht="18" customHeight="1" x14ac:dyDescent="0.2">
      <c r="B20" s="49" t="s">
        <v>43</v>
      </c>
      <c r="C20" s="43">
        <v>29681</v>
      </c>
      <c r="D20" s="43">
        <v>9785</v>
      </c>
      <c r="E20" s="43">
        <v>13049</v>
      </c>
      <c r="F20" s="43">
        <v>124519</v>
      </c>
      <c r="G20" s="43">
        <v>16964</v>
      </c>
      <c r="H20" s="43">
        <v>17207</v>
      </c>
      <c r="I20" s="52">
        <v>4752</v>
      </c>
      <c r="J20" s="23" t="s">
        <v>30</v>
      </c>
      <c r="K20" s="52">
        <v>2282</v>
      </c>
      <c r="L20" s="23" t="s">
        <v>30</v>
      </c>
      <c r="M20" s="23" t="s">
        <v>30</v>
      </c>
      <c r="N20" s="43">
        <v>18700</v>
      </c>
      <c r="O20" s="43">
        <v>2836</v>
      </c>
      <c r="P20" s="43">
        <v>8754</v>
      </c>
      <c r="Q20" s="43">
        <v>4815</v>
      </c>
      <c r="R20" s="43">
        <v>3850</v>
      </c>
      <c r="S20" s="23" t="s">
        <v>30</v>
      </c>
      <c r="T20" s="23" t="s">
        <v>30</v>
      </c>
      <c r="U20" s="53" t="s">
        <v>30</v>
      </c>
      <c r="V20" s="43">
        <v>61397</v>
      </c>
      <c r="W20" s="48">
        <v>42347</v>
      </c>
      <c r="X20" s="25">
        <f t="shared" si="0"/>
        <v>360938</v>
      </c>
    </row>
    <row r="21" spans="2:24" ht="18" customHeight="1" x14ac:dyDescent="0.2">
      <c r="B21" s="16" t="s">
        <v>44</v>
      </c>
      <c r="C21" s="43">
        <v>30696</v>
      </c>
      <c r="D21" s="43">
        <v>14183</v>
      </c>
      <c r="E21" s="43">
        <v>19172</v>
      </c>
      <c r="F21" s="43">
        <v>150816</v>
      </c>
      <c r="G21" s="43">
        <v>34271</v>
      </c>
      <c r="H21" s="43">
        <v>14874</v>
      </c>
      <c r="I21" s="35">
        <v>7649</v>
      </c>
      <c r="J21" s="54">
        <v>1559</v>
      </c>
      <c r="K21" s="54">
        <v>7454</v>
      </c>
      <c r="L21" s="54">
        <v>1389</v>
      </c>
      <c r="M21" s="54">
        <v>775</v>
      </c>
      <c r="N21" s="43">
        <v>21666</v>
      </c>
      <c r="O21" s="27">
        <v>3376</v>
      </c>
      <c r="P21" s="27">
        <v>9747</v>
      </c>
      <c r="Q21" s="27">
        <v>5745</v>
      </c>
      <c r="R21" s="27">
        <v>4458</v>
      </c>
      <c r="S21" s="41" t="s">
        <v>30</v>
      </c>
      <c r="T21" s="23" t="s">
        <v>30</v>
      </c>
      <c r="U21" s="40">
        <v>2397</v>
      </c>
      <c r="V21" s="42">
        <v>74302</v>
      </c>
      <c r="W21" s="29">
        <v>60711</v>
      </c>
      <c r="X21" s="25">
        <f t="shared" si="0"/>
        <v>465240</v>
      </c>
    </row>
    <row r="22" spans="2:24" ht="18" customHeight="1" x14ac:dyDescent="0.2">
      <c r="B22" s="44" t="s">
        <v>45</v>
      </c>
      <c r="C22" s="27">
        <v>55375</v>
      </c>
      <c r="D22" s="27">
        <v>25712</v>
      </c>
      <c r="E22" s="27">
        <v>25706</v>
      </c>
      <c r="F22" s="27">
        <v>175573</v>
      </c>
      <c r="G22" s="27">
        <v>89039</v>
      </c>
      <c r="H22" s="27">
        <v>19397</v>
      </c>
      <c r="I22" s="27">
        <v>11804</v>
      </c>
      <c r="J22" s="55">
        <v>1817</v>
      </c>
      <c r="K22" s="55">
        <v>11474</v>
      </c>
      <c r="L22" s="55">
        <v>2140</v>
      </c>
      <c r="M22" s="55">
        <v>1366</v>
      </c>
      <c r="N22" s="40">
        <v>33778</v>
      </c>
      <c r="O22" s="56">
        <v>7750</v>
      </c>
      <c r="P22" s="43">
        <v>14028</v>
      </c>
      <c r="Q22" s="43">
        <v>8309</v>
      </c>
      <c r="R22" s="43">
        <v>7300</v>
      </c>
      <c r="S22" s="57">
        <v>1281</v>
      </c>
      <c r="T22" s="54">
        <v>997</v>
      </c>
      <c r="U22" s="58">
        <v>2133</v>
      </c>
      <c r="V22" s="43">
        <v>128318</v>
      </c>
      <c r="W22" s="48">
        <v>84985</v>
      </c>
      <c r="X22" s="25">
        <f t="shared" si="0"/>
        <v>708282</v>
      </c>
    </row>
    <row r="23" spans="2:24" ht="18" customHeight="1" x14ac:dyDescent="0.2">
      <c r="B23" s="59" t="s">
        <v>60</v>
      </c>
      <c r="C23" s="60">
        <v>76077</v>
      </c>
      <c r="D23" s="60">
        <v>31783</v>
      </c>
      <c r="E23" s="60">
        <v>33626</v>
      </c>
      <c r="F23" s="60">
        <v>241815</v>
      </c>
      <c r="G23" s="60">
        <v>94832</v>
      </c>
      <c r="H23" s="43">
        <v>23622</v>
      </c>
      <c r="I23" s="60">
        <v>19050</v>
      </c>
      <c r="J23" s="60">
        <v>1335</v>
      </c>
      <c r="K23" s="60">
        <v>13269</v>
      </c>
      <c r="L23" s="60">
        <v>3949</v>
      </c>
      <c r="M23" s="60">
        <v>1518</v>
      </c>
      <c r="N23" s="39">
        <v>33005</v>
      </c>
      <c r="O23" s="60">
        <v>9460</v>
      </c>
      <c r="P23" s="61">
        <v>16316</v>
      </c>
      <c r="Q23" s="60">
        <v>9721</v>
      </c>
      <c r="R23" s="60">
        <v>8822</v>
      </c>
      <c r="S23" s="60">
        <v>2444</v>
      </c>
      <c r="T23" s="60">
        <v>2730</v>
      </c>
      <c r="U23" s="43">
        <v>2127</v>
      </c>
      <c r="V23" s="60">
        <v>137673</v>
      </c>
      <c r="W23" s="62">
        <v>99506</v>
      </c>
      <c r="X23" s="37">
        <f t="shared" si="0"/>
        <v>862680</v>
      </c>
    </row>
    <row r="24" spans="2:24" ht="18" customHeight="1" thickBot="1" x14ac:dyDescent="0.25">
      <c r="B24" s="59" t="s">
        <v>61</v>
      </c>
      <c r="C24" s="27">
        <v>92979</v>
      </c>
      <c r="D24" s="61">
        <v>38527</v>
      </c>
      <c r="E24" s="60">
        <v>38740</v>
      </c>
      <c r="F24" s="63">
        <v>258070</v>
      </c>
      <c r="G24" s="64">
        <v>96643</v>
      </c>
      <c r="H24" s="65">
        <v>37673</v>
      </c>
      <c r="I24" s="60">
        <v>22131</v>
      </c>
      <c r="J24" s="61">
        <v>2658</v>
      </c>
      <c r="K24" s="66">
        <v>15242</v>
      </c>
      <c r="L24" s="27">
        <v>5598</v>
      </c>
      <c r="M24" s="61">
        <v>2127</v>
      </c>
      <c r="N24" s="67">
        <v>43610</v>
      </c>
      <c r="O24" s="43">
        <v>9970</v>
      </c>
      <c r="P24" s="61">
        <v>20989</v>
      </c>
      <c r="Q24" s="60">
        <v>11146</v>
      </c>
      <c r="R24" s="60">
        <v>11165</v>
      </c>
      <c r="S24" s="60">
        <v>3092</v>
      </c>
      <c r="T24" s="60">
        <v>3219</v>
      </c>
      <c r="U24" s="43">
        <v>2444</v>
      </c>
      <c r="V24" s="63">
        <v>146579</v>
      </c>
      <c r="W24" s="68">
        <v>150371</v>
      </c>
      <c r="X24" s="37">
        <f t="shared" si="0"/>
        <v>1012973</v>
      </c>
    </row>
    <row r="25" spans="2:24" ht="18" customHeight="1" thickBot="1" x14ac:dyDescent="0.25">
      <c r="B25" s="69" t="s">
        <v>62</v>
      </c>
      <c r="C25" s="70">
        <v>91441</v>
      </c>
      <c r="D25" s="27">
        <v>47726</v>
      </c>
      <c r="E25" s="71">
        <v>42589</v>
      </c>
      <c r="F25" s="72">
        <v>300430</v>
      </c>
      <c r="G25" s="73">
        <v>133483</v>
      </c>
      <c r="H25" s="74">
        <v>42943</v>
      </c>
      <c r="I25" s="75">
        <v>22980</v>
      </c>
      <c r="J25" s="76">
        <v>3315</v>
      </c>
      <c r="K25" s="72">
        <v>18679</v>
      </c>
      <c r="L25" s="77">
        <v>5455</v>
      </c>
      <c r="M25" s="78">
        <v>2670</v>
      </c>
      <c r="N25" s="72">
        <v>55444</v>
      </c>
      <c r="O25" s="79">
        <v>10029</v>
      </c>
      <c r="P25" s="65">
        <v>25453</v>
      </c>
      <c r="Q25" s="43">
        <v>13053</v>
      </c>
      <c r="R25" s="65">
        <v>12931</v>
      </c>
      <c r="S25" s="65">
        <v>4086</v>
      </c>
      <c r="T25" s="65">
        <v>5017</v>
      </c>
      <c r="U25" s="67">
        <v>3785</v>
      </c>
      <c r="V25" s="72">
        <v>203309</v>
      </c>
      <c r="W25" s="80">
        <v>157183</v>
      </c>
      <c r="X25" s="81">
        <f t="shared" si="0"/>
        <v>1202001</v>
      </c>
    </row>
    <row r="26" spans="2:24" ht="18" customHeight="1" thickBot="1" x14ac:dyDescent="0.25">
      <c r="B26" s="16" t="s">
        <v>63</v>
      </c>
      <c r="C26" s="72">
        <v>104689</v>
      </c>
      <c r="D26" s="82">
        <v>45042</v>
      </c>
      <c r="E26" s="72">
        <v>58286</v>
      </c>
      <c r="F26" s="83">
        <v>270786</v>
      </c>
      <c r="G26" s="72">
        <v>167081</v>
      </c>
      <c r="H26" s="84">
        <v>27866</v>
      </c>
      <c r="I26" s="47">
        <v>22136</v>
      </c>
      <c r="J26" s="27">
        <v>3728</v>
      </c>
      <c r="K26" s="85">
        <v>16702</v>
      </c>
      <c r="L26" s="47">
        <v>5152</v>
      </c>
      <c r="M26" s="86">
        <v>2564</v>
      </c>
      <c r="N26" s="87">
        <v>50131</v>
      </c>
      <c r="O26" s="72">
        <v>11488</v>
      </c>
      <c r="P26" s="72">
        <v>26903</v>
      </c>
      <c r="Q26" s="88">
        <v>17219</v>
      </c>
      <c r="R26" s="72">
        <v>14924</v>
      </c>
      <c r="S26" s="72">
        <v>5431</v>
      </c>
      <c r="T26" s="72">
        <v>5638</v>
      </c>
      <c r="U26" s="72">
        <v>4523</v>
      </c>
      <c r="V26" s="89">
        <v>198542</v>
      </c>
      <c r="W26" s="90">
        <v>136629</v>
      </c>
      <c r="X26" s="81">
        <f t="shared" si="0"/>
        <v>1195460</v>
      </c>
    </row>
    <row r="27" spans="2:24" ht="18" customHeight="1" x14ac:dyDescent="0.2">
      <c r="B27" s="16" t="s">
        <v>64</v>
      </c>
      <c r="C27" s="84">
        <v>32403</v>
      </c>
      <c r="D27" s="45">
        <v>8984</v>
      </c>
      <c r="E27" s="84">
        <v>9622</v>
      </c>
      <c r="F27" s="91">
        <v>56358</v>
      </c>
      <c r="G27" s="84">
        <v>38774</v>
      </c>
      <c r="H27" s="45">
        <v>2750</v>
      </c>
      <c r="I27" s="47">
        <v>3256</v>
      </c>
      <c r="J27" s="45">
        <v>2885</v>
      </c>
      <c r="K27" s="92">
        <v>2838</v>
      </c>
      <c r="L27" s="47">
        <v>1726</v>
      </c>
      <c r="M27" s="45">
        <v>816</v>
      </c>
      <c r="N27" s="27">
        <v>18116</v>
      </c>
      <c r="O27" s="93">
        <v>2726</v>
      </c>
      <c r="P27" s="93">
        <v>7166</v>
      </c>
      <c r="Q27" s="45">
        <v>2732</v>
      </c>
      <c r="R27" s="84">
        <v>3403</v>
      </c>
      <c r="S27" s="84">
        <v>723</v>
      </c>
      <c r="T27" s="85">
        <v>603</v>
      </c>
      <c r="U27" s="84">
        <v>2782</v>
      </c>
      <c r="V27" s="27">
        <v>117599</v>
      </c>
      <c r="W27" s="94">
        <v>31610</v>
      </c>
      <c r="X27" s="81">
        <f t="shared" si="0"/>
        <v>347872</v>
      </c>
    </row>
    <row r="28" spans="2:24" ht="18" customHeight="1" x14ac:dyDescent="0.2">
      <c r="B28" s="16" t="s">
        <v>65</v>
      </c>
      <c r="C28" s="45">
        <v>422</v>
      </c>
      <c r="D28" s="27">
        <v>208</v>
      </c>
      <c r="E28" s="27">
        <v>899</v>
      </c>
      <c r="F28" s="91">
        <v>1148</v>
      </c>
      <c r="G28" s="27">
        <v>4318</v>
      </c>
      <c r="H28" s="27">
        <v>1002</v>
      </c>
      <c r="I28" s="38">
        <v>400</v>
      </c>
      <c r="J28" s="27">
        <v>3529</v>
      </c>
      <c r="K28" s="42">
        <v>151</v>
      </c>
      <c r="L28" s="38">
        <v>412</v>
      </c>
      <c r="M28" s="27">
        <v>308</v>
      </c>
      <c r="N28" s="27">
        <v>2887</v>
      </c>
      <c r="O28" s="47">
        <v>271</v>
      </c>
      <c r="P28" s="47">
        <v>482</v>
      </c>
      <c r="Q28" s="45">
        <v>196</v>
      </c>
      <c r="R28" s="45">
        <v>472</v>
      </c>
      <c r="S28" s="45">
        <v>56</v>
      </c>
      <c r="T28" s="92">
        <v>60</v>
      </c>
      <c r="U28" s="45">
        <v>64</v>
      </c>
      <c r="V28" s="27">
        <v>973</v>
      </c>
      <c r="W28" s="94">
        <v>4413</v>
      </c>
      <c r="X28" s="81">
        <f t="shared" si="0"/>
        <v>22671</v>
      </c>
    </row>
    <row r="29" spans="2:24" ht="18" customHeight="1" thickBot="1" x14ac:dyDescent="0.25">
      <c r="B29" s="16" t="s">
        <v>66</v>
      </c>
      <c r="C29" s="45">
        <v>16764</v>
      </c>
      <c r="D29" s="58">
        <v>13111</v>
      </c>
      <c r="E29" s="45">
        <v>10010</v>
      </c>
      <c r="F29" s="95">
        <v>9721</v>
      </c>
      <c r="G29" s="45">
        <v>7362</v>
      </c>
      <c r="H29" s="96">
        <v>4151</v>
      </c>
      <c r="I29" s="97">
        <v>3989</v>
      </c>
      <c r="J29" s="96">
        <v>2768</v>
      </c>
      <c r="K29" s="58">
        <v>2172</v>
      </c>
      <c r="L29" s="97">
        <v>1370</v>
      </c>
      <c r="M29" s="96">
        <v>541</v>
      </c>
      <c r="N29" s="45">
        <v>9572</v>
      </c>
      <c r="O29" s="47">
        <v>1518</v>
      </c>
      <c r="P29" s="47">
        <v>2711</v>
      </c>
      <c r="Q29" s="96">
        <v>1931</v>
      </c>
      <c r="R29" s="45">
        <v>1313</v>
      </c>
      <c r="S29" s="45">
        <v>634</v>
      </c>
      <c r="T29" s="92">
        <v>539</v>
      </c>
      <c r="U29" s="45">
        <v>425</v>
      </c>
      <c r="V29" s="27">
        <v>10390</v>
      </c>
      <c r="W29" s="94">
        <v>33483</v>
      </c>
      <c r="X29" s="81">
        <v>134475</v>
      </c>
    </row>
    <row r="30" spans="2:24" ht="18" customHeight="1" thickBot="1" x14ac:dyDescent="0.25">
      <c r="B30" s="98" t="s">
        <v>67</v>
      </c>
      <c r="C30" s="47">
        <v>95998</v>
      </c>
      <c r="D30" s="72">
        <v>56855</v>
      </c>
      <c r="E30" s="92">
        <v>54630</v>
      </c>
      <c r="F30" s="27">
        <v>175142</v>
      </c>
      <c r="G30" s="45">
        <v>50225</v>
      </c>
      <c r="H30" s="38">
        <v>35599</v>
      </c>
      <c r="I30" s="72">
        <v>22998</v>
      </c>
      <c r="J30" s="72">
        <v>5831</v>
      </c>
      <c r="K30" s="50">
        <v>15616</v>
      </c>
      <c r="L30" s="72">
        <v>5611</v>
      </c>
      <c r="M30" s="72">
        <v>3263</v>
      </c>
      <c r="N30" s="42">
        <v>51596</v>
      </c>
      <c r="O30" s="45">
        <v>9086</v>
      </c>
      <c r="P30" s="47">
        <v>25031</v>
      </c>
      <c r="Q30" s="72">
        <v>18791</v>
      </c>
      <c r="R30" s="92">
        <v>14531</v>
      </c>
      <c r="S30" s="45">
        <v>3928</v>
      </c>
      <c r="T30" s="45">
        <v>4506</v>
      </c>
      <c r="U30" s="45">
        <v>994</v>
      </c>
      <c r="V30" s="27">
        <v>144152</v>
      </c>
      <c r="W30" s="29">
        <v>156834</v>
      </c>
      <c r="X30" s="81">
        <f>SUM(C30:W30)</f>
        <v>951217</v>
      </c>
    </row>
    <row r="31" spans="2:24" ht="3" customHeight="1" thickBot="1" x14ac:dyDescent="0.25">
      <c r="B31" s="99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  <c r="V31" s="100"/>
      <c r="W31" s="100"/>
      <c r="X31" s="101"/>
    </row>
    <row r="32" spans="2:24" ht="12.75" customHeight="1" thickBot="1" x14ac:dyDescent="0.25"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T32" s="102"/>
      <c r="U32" s="103"/>
      <c r="V32" s="102"/>
      <c r="W32" s="102"/>
    </row>
  </sheetData>
  <mergeCells count="7">
    <mergeCell ref="W2:X3"/>
    <mergeCell ref="B4:B5"/>
    <mergeCell ref="C4:M4"/>
    <mergeCell ref="N4:O4"/>
    <mergeCell ref="P4:U4"/>
    <mergeCell ref="W4:W5"/>
    <mergeCell ref="X4:X5"/>
  </mergeCells>
  <phoneticPr fontId="3"/>
  <printOptions verticalCentered="1"/>
  <pageMargins left="0.23622047244094491" right="0.23622047244094491" top="0.15748031496062992" bottom="0.15748031496062992" header="0.31496062992125984" footer="0.31496062992125984"/>
  <pageSetup paperSize="9" scale="7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ABD5F-FFA6-41EE-B647-EA6321F545D2}">
  <sheetPr>
    <tabColor rgb="FF00FF00"/>
  </sheetPr>
  <dimension ref="A1:X81"/>
  <sheetViews>
    <sheetView showGridLines="0" zoomScaleNormal="100" zoomScaleSheetLayoutView="90" workbookViewId="0">
      <selection activeCell="F3" sqref="F3"/>
    </sheetView>
  </sheetViews>
  <sheetFormatPr defaultRowHeight="13.2" x14ac:dyDescent="0.2"/>
  <cols>
    <col min="1" max="1" width="9.8984375" style="4" customWidth="1"/>
    <col min="2" max="2" width="5.19921875" style="4" customWidth="1"/>
    <col min="3" max="3" width="8.3984375" style="4" customWidth="1"/>
    <col min="4" max="8" width="6" style="4" customWidth="1"/>
    <col min="9" max="9" width="5.5" style="4" customWidth="1"/>
    <col min="10" max="15" width="6" style="4" customWidth="1"/>
    <col min="16" max="16" width="7.69921875" style="4" customWidth="1"/>
    <col min="17" max="16384" width="8.796875" style="4"/>
  </cols>
  <sheetData>
    <row r="1" spans="1:24" ht="20.25" customHeight="1" x14ac:dyDescent="0.2">
      <c r="A1" s="238" t="s">
        <v>143</v>
      </c>
    </row>
    <row r="2" spans="1:24" ht="6.6" customHeight="1" x14ac:dyDescent="0.2">
      <c r="A2" s="238"/>
    </row>
    <row r="3" spans="1:24" ht="18" x14ac:dyDescent="0.45">
      <c r="A3" s="237" t="s">
        <v>144</v>
      </c>
      <c r="X3" s="240"/>
    </row>
    <row r="4" spans="1:24" s="3" customFormat="1" ht="12.6" customHeight="1" x14ac:dyDescent="0.45">
      <c r="B4" s="106"/>
      <c r="H4" s="7"/>
      <c r="I4" s="7"/>
      <c r="N4" s="107" t="s">
        <v>68</v>
      </c>
      <c r="O4" s="107"/>
      <c r="P4" s="107"/>
      <c r="X4" s="241"/>
    </row>
    <row r="5" spans="1:24" s="3" customFormat="1" ht="16.8" customHeight="1" thickBot="1" x14ac:dyDescent="0.5">
      <c r="A5" s="239" t="s">
        <v>69</v>
      </c>
      <c r="B5" s="108" t="s">
        <v>70</v>
      </c>
      <c r="C5" s="109"/>
      <c r="D5" s="110" t="s">
        <v>71</v>
      </c>
      <c r="E5" s="110" t="s">
        <v>72</v>
      </c>
      <c r="F5" s="110" t="s">
        <v>73</v>
      </c>
      <c r="G5" s="110" t="s">
        <v>74</v>
      </c>
      <c r="H5" s="110" t="s">
        <v>75</v>
      </c>
      <c r="I5" s="110" t="s">
        <v>76</v>
      </c>
      <c r="J5" s="110" t="s">
        <v>77</v>
      </c>
      <c r="K5" s="110" t="s">
        <v>78</v>
      </c>
      <c r="L5" s="110" t="s">
        <v>79</v>
      </c>
      <c r="M5" s="110" t="s">
        <v>80</v>
      </c>
      <c r="N5" s="110" t="s">
        <v>81</v>
      </c>
      <c r="O5" s="111" t="s">
        <v>82</v>
      </c>
      <c r="P5" s="112" t="s">
        <v>7</v>
      </c>
      <c r="X5" s="241"/>
    </row>
    <row r="6" spans="1:24" s="3" customFormat="1" ht="19.05" customHeight="1" x14ac:dyDescent="0.45">
      <c r="A6" s="113" t="s">
        <v>83</v>
      </c>
      <c r="B6" s="114" t="s">
        <v>84</v>
      </c>
      <c r="C6" s="115" t="s">
        <v>85</v>
      </c>
      <c r="D6" s="116">
        <v>26734</v>
      </c>
      <c r="E6" s="116">
        <v>19727</v>
      </c>
      <c r="F6" s="116">
        <v>12334</v>
      </c>
      <c r="G6" s="116">
        <v>14889</v>
      </c>
      <c r="H6" s="116">
        <v>8432</v>
      </c>
      <c r="I6" s="116">
        <v>11034</v>
      </c>
      <c r="J6" s="116">
        <v>11795</v>
      </c>
      <c r="K6" s="116">
        <v>5868</v>
      </c>
      <c r="L6" s="116">
        <v>6523</v>
      </c>
      <c r="M6" s="116">
        <v>14824</v>
      </c>
      <c r="N6" s="116">
        <v>15012</v>
      </c>
      <c r="O6" s="117">
        <v>30318</v>
      </c>
      <c r="P6" s="118">
        <f>SUM(D6:O6)</f>
        <v>177490</v>
      </c>
      <c r="X6" s="241"/>
    </row>
    <row r="7" spans="1:24" s="3" customFormat="1" ht="19.05" customHeight="1" x14ac:dyDescent="0.45">
      <c r="A7" s="119"/>
      <c r="B7" s="120"/>
      <c r="C7" s="121" t="s">
        <v>86</v>
      </c>
      <c r="D7" s="122">
        <f t="shared" ref="D7:O7" si="0">D6-D9</f>
        <v>26503</v>
      </c>
      <c r="E7" s="122">
        <f t="shared" si="0"/>
        <v>19465</v>
      </c>
      <c r="F7" s="122">
        <f t="shared" si="0"/>
        <v>12003</v>
      </c>
      <c r="G7" s="122">
        <f t="shared" si="0"/>
        <v>14325</v>
      </c>
      <c r="H7" s="122">
        <f t="shared" si="0"/>
        <v>8100</v>
      </c>
      <c r="I7" s="122">
        <f t="shared" si="0"/>
        <v>10758</v>
      </c>
      <c r="J7" s="122">
        <f t="shared" si="0"/>
        <v>11426</v>
      </c>
      <c r="K7" s="122">
        <f t="shared" si="0"/>
        <v>5423</v>
      </c>
      <c r="L7" s="123">
        <f t="shared" si="0"/>
        <v>6060</v>
      </c>
      <c r="M7" s="122">
        <f t="shared" si="0"/>
        <v>12543</v>
      </c>
      <c r="N7" s="123">
        <f t="shared" si="0"/>
        <v>8252</v>
      </c>
      <c r="O7" s="124">
        <f t="shared" si="0"/>
        <v>11238</v>
      </c>
      <c r="P7" s="125">
        <f>SUM(D7:O7)</f>
        <v>146096</v>
      </c>
      <c r="X7" s="241"/>
    </row>
    <row r="8" spans="1:24" s="3" customFormat="1" ht="19.05" customHeight="1" thickBot="1" x14ac:dyDescent="0.5">
      <c r="A8" s="119"/>
      <c r="B8" s="126"/>
      <c r="C8" s="127" t="s">
        <v>87</v>
      </c>
      <c r="D8" s="128">
        <f t="shared" ref="D8:P8" si="1">(D6/D9*100)-100</f>
        <v>11473.160173160173</v>
      </c>
      <c r="E8" s="129">
        <f t="shared" si="1"/>
        <v>7429.3893129770995</v>
      </c>
      <c r="F8" s="129">
        <f t="shared" si="1"/>
        <v>3626.283987915408</v>
      </c>
      <c r="G8" s="129">
        <f t="shared" si="1"/>
        <v>2539.8936170212769</v>
      </c>
      <c r="H8" s="129">
        <f t="shared" si="1"/>
        <v>2439.7590361445782</v>
      </c>
      <c r="I8" s="129">
        <f t="shared" si="1"/>
        <v>3897.826086956522</v>
      </c>
      <c r="J8" s="129">
        <f t="shared" si="1"/>
        <v>3096.476964769648</v>
      </c>
      <c r="K8" s="129">
        <f t="shared" si="1"/>
        <v>1218.6516853932585</v>
      </c>
      <c r="L8" s="129">
        <f t="shared" si="1"/>
        <v>1308.8552915766738</v>
      </c>
      <c r="M8" s="129">
        <f t="shared" si="1"/>
        <v>549.89039894782991</v>
      </c>
      <c r="N8" s="129">
        <f t="shared" si="1"/>
        <v>122.07100591715977</v>
      </c>
      <c r="O8" s="130">
        <f t="shared" si="1"/>
        <v>58.899371069182394</v>
      </c>
      <c r="P8" s="131">
        <f t="shared" si="1"/>
        <v>465.36280817990701</v>
      </c>
      <c r="Q8" s="132"/>
      <c r="X8" s="241"/>
    </row>
    <row r="9" spans="1:24" s="3" customFormat="1" ht="19.05" customHeight="1" thickBot="1" x14ac:dyDescent="0.5">
      <c r="A9" s="133"/>
      <c r="B9" s="134" t="s">
        <v>88</v>
      </c>
      <c r="C9" s="135" t="s">
        <v>85</v>
      </c>
      <c r="D9" s="136">
        <v>231</v>
      </c>
      <c r="E9" s="136">
        <v>262</v>
      </c>
      <c r="F9" s="136">
        <v>331</v>
      </c>
      <c r="G9" s="136">
        <v>564</v>
      </c>
      <c r="H9" s="136">
        <v>332</v>
      </c>
      <c r="I9" s="136">
        <v>276</v>
      </c>
      <c r="J9" s="136">
        <v>369</v>
      </c>
      <c r="K9" s="136">
        <v>445</v>
      </c>
      <c r="L9" s="136">
        <v>463</v>
      </c>
      <c r="M9" s="136">
        <v>2281</v>
      </c>
      <c r="N9" s="136">
        <v>6760</v>
      </c>
      <c r="O9" s="137">
        <v>19080</v>
      </c>
      <c r="P9" s="138">
        <f>SUM(D9:O9)</f>
        <v>31394</v>
      </c>
      <c r="X9" s="241"/>
    </row>
    <row r="10" spans="1:24" s="3" customFormat="1" ht="19.05" customHeight="1" x14ac:dyDescent="0.45">
      <c r="A10" s="113" t="s">
        <v>89</v>
      </c>
      <c r="B10" s="114" t="s">
        <v>84</v>
      </c>
      <c r="C10" s="115" t="s">
        <v>85</v>
      </c>
      <c r="D10" s="116">
        <v>600</v>
      </c>
      <c r="E10" s="116">
        <v>623</v>
      </c>
      <c r="F10" s="116">
        <v>757</v>
      </c>
      <c r="G10" s="116">
        <v>891</v>
      </c>
      <c r="H10" s="116">
        <v>678</v>
      </c>
      <c r="I10" s="116">
        <v>976</v>
      </c>
      <c r="J10" s="116">
        <v>646</v>
      </c>
      <c r="K10" s="116">
        <v>450</v>
      </c>
      <c r="L10" s="116">
        <v>953</v>
      </c>
      <c r="M10" s="116">
        <v>1207</v>
      </c>
      <c r="N10" s="116">
        <v>722</v>
      </c>
      <c r="O10" s="117">
        <v>926</v>
      </c>
      <c r="P10" s="139">
        <f>SUM(D10:O10)</f>
        <v>9429</v>
      </c>
      <c r="X10" s="241"/>
    </row>
    <row r="11" spans="1:24" s="3" customFormat="1" ht="19.05" customHeight="1" x14ac:dyDescent="0.45">
      <c r="A11" s="119"/>
      <c r="B11" s="120"/>
      <c r="C11" s="121" t="s">
        <v>86</v>
      </c>
      <c r="D11" s="122">
        <f t="shared" ref="D11:O11" si="2">D10-D13</f>
        <v>346</v>
      </c>
      <c r="E11" s="122">
        <f t="shared" si="2"/>
        <v>120</v>
      </c>
      <c r="F11" s="122">
        <f t="shared" si="2"/>
        <v>364</v>
      </c>
      <c r="G11" s="122">
        <f t="shared" si="2"/>
        <v>728</v>
      </c>
      <c r="H11" s="122">
        <f t="shared" si="2"/>
        <v>414</v>
      </c>
      <c r="I11" s="122">
        <f t="shared" si="2"/>
        <v>848</v>
      </c>
      <c r="J11" s="122">
        <f t="shared" si="2"/>
        <v>263</v>
      </c>
      <c r="K11" s="122">
        <f t="shared" si="2"/>
        <v>41</v>
      </c>
      <c r="L11" s="123">
        <f t="shared" si="2"/>
        <v>714</v>
      </c>
      <c r="M11" s="122">
        <f t="shared" si="2"/>
        <v>840</v>
      </c>
      <c r="N11" s="123">
        <f t="shared" si="2"/>
        <v>350</v>
      </c>
      <c r="O11" s="124">
        <f t="shared" si="2"/>
        <v>493</v>
      </c>
      <c r="P11" s="140">
        <f>SUM(D11:O11)</f>
        <v>5521</v>
      </c>
      <c r="X11" s="241"/>
    </row>
    <row r="12" spans="1:24" s="3" customFormat="1" ht="19.05" customHeight="1" thickBot="1" x14ac:dyDescent="0.5">
      <c r="A12" s="119"/>
      <c r="B12" s="126"/>
      <c r="C12" s="127" t="s">
        <v>87</v>
      </c>
      <c r="D12" s="128">
        <f t="shared" ref="D12:P12" si="3">(D10/D13*100)-100</f>
        <v>136.22047244094486</v>
      </c>
      <c r="E12" s="129">
        <f t="shared" si="3"/>
        <v>23.856858846918485</v>
      </c>
      <c r="F12" s="129">
        <f t="shared" si="3"/>
        <v>92.620865139949103</v>
      </c>
      <c r="G12" s="129">
        <f t="shared" si="3"/>
        <v>446.62576687116564</v>
      </c>
      <c r="H12" s="129">
        <f t="shared" si="3"/>
        <v>156.81818181818181</v>
      </c>
      <c r="I12" s="129">
        <f t="shared" si="3"/>
        <v>662.5</v>
      </c>
      <c r="J12" s="129">
        <f t="shared" si="3"/>
        <v>68.668407310704964</v>
      </c>
      <c r="K12" s="129">
        <f t="shared" si="3"/>
        <v>10.024449877750612</v>
      </c>
      <c r="L12" s="129">
        <f t="shared" si="3"/>
        <v>298.74476987447702</v>
      </c>
      <c r="M12" s="129">
        <f t="shared" si="3"/>
        <v>228.88283378746593</v>
      </c>
      <c r="N12" s="129">
        <f t="shared" si="3"/>
        <v>94.086021505376351</v>
      </c>
      <c r="O12" s="130">
        <f t="shared" si="3"/>
        <v>113.8568129330254</v>
      </c>
      <c r="P12" s="131">
        <f t="shared" si="3"/>
        <v>141.27430910951895</v>
      </c>
      <c r="Q12" s="132"/>
      <c r="X12" s="241"/>
    </row>
    <row r="13" spans="1:24" s="3" customFormat="1" ht="19.05" customHeight="1" thickBot="1" x14ac:dyDescent="0.5">
      <c r="A13" s="133"/>
      <c r="B13" s="134" t="s">
        <v>88</v>
      </c>
      <c r="C13" s="135" t="s">
        <v>85</v>
      </c>
      <c r="D13" s="136">
        <v>254</v>
      </c>
      <c r="E13" s="136">
        <v>503</v>
      </c>
      <c r="F13" s="136">
        <v>393</v>
      </c>
      <c r="G13" s="136">
        <v>163</v>
      </c>
      <c r="H13" s="136">
        <v>264</v>
      </c>
      <c r="I13" s="136">
        <v>128</v>
      </c>
      <c r="J13" s="136">
        <v>383</v>
      </c>
      <c r="K13" s="136">
        <v>409</v>
      </c>
      <c r="L13" s="136">
        <v>239</v>
      </c>
      <c r="M13" s="136">
        <v>367</v>
      </c>
      <c r="N13" s="136">
        <v>372</v>
      </c>
      <c r="O13" s="137">
        <v>433</v>
      </c>
      <c r="P13" s="138">
        <f>SUM(D13:O13)</f>
        <v>3908</v>
      </c>
      <c r="X13" s="241"/>
    </row>
    <row r="14" spans="1:24" s="3" customFormat="1" ht="19.05" customHeight="1" x14ac:dyDescent="0.45">
      <c r="A14" s="113" t="s">
        <v>90</v>
      </c>
      <c r="B14" s="114" t="s">
        <v>84</v>
      </c>
      <c r="C14" s="115" t="s">
        <v>85</v>
      </c>
      <c r="D14" s="116">
        <v>1051</v>
      </c>
      <c r="E14" s="116">
        <v>844</v>
      </c>
      <c r="F14" s="116">
        <v>1254</v>
      </c>
      <c r="G14" s="116">
        <v>3604</v>
      </c>
      <c r="H14" s="116">
        <v>2525</v>
      </c>
      <c r="I14" s="116">
        <v>1716</v>
      </c>
      <c r="J14" s="116">
        <v>1668</v>
      </c>
      <c r="K14" s="116">
        <v>1093</v>
      </c>
      <c r="L14" s="116">
        <v>1621</v>
      </c>
      <c r="M14" s="116">
        <v>3396</v>
      </c>
      <c r="N14" s="116">
        <v>2629</v>
      </c>
      <c r="O14" s="117">
        <v>1668</v>
      </c>
      <c r="P14" s="118">
        <f>SUM(D14:O14)</f>
        <v>23069</v>
      </c>
      <c r="X14" s="241"/>
    </row>
    <row r="15" spans="1:24" s="3" customFormat="1" ht="19.05" customHeight="1" x14ac:dyDescent="0.45">
      <c r="A15" s="119"/>
      <c r="B15" s="120"/>
      <c r="C15" s="121" t="s">
        <v>86</v>
      </c>
      <c r="D15" s="122">
        <f t="shared" ref="D15:O15" si="4">D14-D17</f>
        <v>1029</v>
      </c>
      <c r="E15" s="122">
        <f t="shared" si="4"/>
        <v>835</v>
      </c>
      <c r="F15" s="122">
        <f t="shared" si="4"/>
        <v>1206</v>
      </c>
      <c r="G15" s="122">
        <f t="shared" si="4"/>
        <v>3470</v>
      </c>
      <c r="H15" s="122">
        <f t="shared" si="4"/>
        <v>2417</v>
      </c>
      <c r="I15" s="122">
        <f t="shared" si="4"/>
        <v>1611</v>
      </c>
      <c r="J15" s="122">
        <f t="shared" si="4"/>
        <v>1579</v>
      </c>
      <c r="K15" s="122">
        <f t="shared" si="4"/>
        <v>975</v>
      </c>
      <c r="L15" s="123">
        <f t="shared" si="4"/>
        <v>1497</v>
      </c>
      <c r="M15" s="122">
        <f t="shared" si="4"/>
        <v>2907</v>
      </c>
      <c r="N15" s="123">
        <f t="shared" si="4"/>
        <v>1847</v>
      </c>
      <c r="O15" s="124">
        <f t="shared" si="4"/>
        <v>857</v>
      </c>
      <c r="P15" s="125">
        <f>SUM(D15:O15)</f>
        <v>20230</v>
      </c>
      <c r="X15" s="241"/>
    </row>
    <row r="16" spans="1:24" s="3" customFormat="1" ht="19.05" customHeight="1" thickBot="1" x14ac:dyDescent="0.5">
      <c r="A16" s="119"/>
      <c r="B16" s="126"/>
      <c r="C16" s="127" t="s">
        <v>87</v>
      </c>
      <c r="D16" s="128">
        <f t="shared" ref="D16:P16" si="5">(D14/D17*100)-100</f>
        <v>4677.272727272727</v>
      </c>
      <c r="E16" s="129">
        <f t="shared" si="5"/>
        <v>9277.7777777777774</v>
      </c>
      <c r="F16" s="129">
        <f t="shared" si="5"/>
        <v>2512.5</v>
      </c>
      <c r="G16" s="129">
        <f t="shared" si="5"/>
        <v>2589.5522388059703</v>
      </c>
      <c r="H16" s="129">
        <f t="shared" si="5"/>
        <v>2237.962962962963</v>
      </c>
      <c r="I16" s="129">
        <f t="shared" si="5"/>
        <v>1534.2857142857142</v>
      </c>
      <c r="J16" s="129">
        <f t="shared" si="5"/>
        <v>1774.1573033707866</v>
      </c>
      <c r="K16" s="129">
        <f t="shared" si="5"/>
        <v>826.27118644067798</v>
      </c>
      <c r="L16" s="129">
        <f t="shared" si="5"/>
        <v>1207.258064516129</v>
      </c>
      <c r="M16" s="129">
        <f t="shared" si="5"/>
        <v>594.47852760736191</v>
      </c>
      <c r="N16" s="129">
        <f t="shared" si="5"/>
        <v>236.18925831202046</v>
      </c>
      <c r="O16" s="130">
        <f t="shared" si="5"/>
        <v>105.67200986436501</v>
      </c>
      <c r="P16" s="131">
        <f t="shared" si="5"/>
        <v>712.57485029940119</v>
      </c>
      <c r="Q16" s="132"/>
      <c r="X16" s="241"/>
    </row>
    <row r="17" spans="1:24" s="3" customFormat="1" ht="19.05" customHeight="1" thickBot="1" x14ac:dyDescent="0.5">
      <c r="A17" s="133"/>
      <c r="B17" s="134" t="s">
        <v>88</v>
      </c>
      <c r="C17" s="135" t="s">
        <v>85</v>
      </c>
      <c r="D17" s="136">
        <v>22</v>
      </c>
      <c r="E17" s="136">
        <v>9</v>
      </c>
      <c r="F17" s="136">
        <v>48</v>
      </c>
      <c r="G17" s="136">
        <v>134</v>
      </c>
      <c r="H17" s="136">
        <v>108</v>
      </c>
      <c r="I17" s="136">
        <v>105</v>
      </c>
      <c r="J17" s="136">
        <v>89</v>
      </c>
      <c r="K17" s="136">
        <v>118</v>
      </c>
      <c r="L17" s="136">
        <v>124</v>
      </c>
      <c r="M17" s="136">
        <v>489</v>
      </c>
      <c r="N17" s="136">
        <v>782</v>
      </c>
      <c r="O17" s="137">
        <v>811</v>
      </c>
      <c r="P17" s="138">
        <f>SUM(D17:O17)</f>
        <v>2839</v>
      </c>
      <c r="X17" s="241"/>
    </row>
    <row r="18" spans="1:24" s="3" customFormat="1" ht="19.05" customHeight="1" x14ac:dyDescent="0.45">
      <c r="A18" s="113" t="s">
        <v>91</v>
      </c>
      <c r="B18" s="114" t="s">
        <v>84</v>
      </c>
      <c r="C18" s="115" t="s">
        <v>85</v>
      </c>
      <c r="D18" s="116">
        <v>246</v>
      </c>
      <c r="E18" s="116">
        <v>167</v>
      </c>
      <c r="F18" s="116">
        <v>199</v>
      </c>
      <c r="G18" s="116">
        <v>390</v>
      </c>
      <c r="H18" s="116">
        <v>490</v>
      </c>
      <c r="I18" s="116">
        <v>266</v>
      </c>
      <c r="J18" s="116">
        <v>316</v>
      </c>
      <c r="K18" s="116">
        <v>1782</v>
      </c>
      <c r="L18" s="116">
        <v>389</v>
      </c>
      <c r="M18" s="116">
        <v>383</v>
      </c>
      <c r="N18" s="116">
        <v>379</v>
      </c>
      <c r="O18" s="117">
        <v>360</v>
      </c>
      <c r="P18" s="118">
        <f>SUM(D18:O18)</f>
        <v>5367</v>
      </c>
      <c r="X18" s="241"/>
    </row>
    <row r="19" spans="1:24" s="3" customFormat="1" ht="19.05" customHeight="1" x14ac:dyDescent="0.45">
      <c r="A19" s="119"/>
      <c r="B19" s="120"/>
      <c r="C19" s="121" t="s">
        <v>86</v>
      </c>
      <c r="D19" s="122">
        <f t="shared" ref="D19:O19" si="6">D18-D21</f>
        <v>167</v>
      </c>
      <c r="E19" s="122">
        <f t="shared" si="6"/>
        <v>143</v>
      </c>
      <c r="F19" s="122">
        <f t="shared" si="6"/>
        <v>150</v>
      </c>
      <c r="G19" s="122">
        <f t="shared" si="6"/>
        <v>290</v>
      </c>
      <c r="H19" s="122">
        <f t="shared" si="6"/>
        <v>458</v>
      </c>
      <c r="I19" s="122">
        <f t="shared" si="6"/>
        <v>228</v>
      </c>
      <c r="J19" s="122">
        <f t="shared" si="6"/>
        <v>265</v>
      </c>
      <c r="K19" s="122">
        <f t="shared" si="6"/>
        <v>1711</v>
      </c>
      <c r="L19" s="123">
        <f t="shared" si="6"/>
        <v>317</v>
      </c>
      <c r="M19" s="122">
        <f t="shared" si="6"/>
        <v>251</v>
      </c>
      <c r="N19" s="123">
        <f t="shared" si="6"/>
        <v>219</v>
      </c>
      <c r="O19" s="124">
        <f t="shared" si="6"/>
        <v>205</v>
      </c>
      <c r="P19" s="125">
        <f>SUM(D19:O19)</f>
        <v>4404</v>
      </c>
      <c r="X19" s="241"/>
    </row>
    <row r="20" spans="1:24" s="3" customFormat="1" ht="19.05" customHeight="1" thickBot="1" x14ac:dyDescent="0.5">
      <c r="A20" s="119"/>
      <c r="B20" s="126"/>
      <c r="C20" s="127" t="s">
        <v>87</v>
      </c>
      <c r="D20" s="128">
        <f t="shared" ref="D20:P20" si="7">(D18/D21*100)-100</f>
        <v>211.39240506329116</v>
      </c>
      <c r="E20" s="129">
        <f t="shared" si="7"/>
        <v>595.83333333333326</v>
      </c>
      <c r="F20" s="129">
        <f t="shared" si="7"/>
        <v>306.12244897959187</v>
      </c>
      <c r="G20" s="129">
        <f t="shared" si="7"/>
        <v>290</v>
      </c>
      <c r="H20" s="129">
        <f t="shared" si="7"/>
        <v>1431.25</v>
      </c>
      <c r="I20" s="129">
        <f t="shared" si="7"/>
        <v>600</v>
      </c>
      <c r="J20" s="129">
        <f t="shared" si="7"/>
        <v>519.60784313725492</v>
      </c>
      <c r="K20" s="129">
        <f t="shared" si="7"/>
        <v>2409.8591549295775</v>
      </c>
      <c r="L20" s="129">
        <f t="shared" si="7"/>
        <v>440.27777777777771</v>
      </c>
      <c r="M20" s="129">
        <f t="shared" si="7"/>
        <v>190.15151515151513</v>
      </c>
      <c r="N20" s="129">
        <f t="shared" si="7"/>
        <v>136.875</v>
      </c>
      <c r="O20" s="130">
        <f t="shared" si="7"/>
        <v>132.25806451612905</v>
      </c>
      <c r="P20" s="131">
        <f t="shared" si="7"/>
        <v>457.32087227414331</v>
      </c>
      <c r="Q20" s="132"/>
      <c r="X20" s="241"/>
    </row>
    <row r="21" spans="1:24" s="3" customFormat="1" ht="19.05" customHeight="1" thickBot="1" x14ac:dyDescent="0.5">
      <c r="A21" s="133"/>
      <c r="B21" s="134" t="s">
        <v>88</v>
      </c>
      <c r="C21" s="135" t="s">
        <v>85</v>
      </c>
      <c r="D21" s="136">
        <v>79</v>
      </c>
      <c r="E21" s="136">
        <v>24</v>
      </c>
      <c r="F21" s="136">
        <v>49</v>
      </c>
      <c r="G21" s="136">
        <v>100</v>
      </c>
      <c r="H21" s="136">
        <v>32</v>
      </c>
      <c r="I21" s="136">
        <v>38</v>
      </c>
      <c r="J21" s="136">
        <v>51</v>
      </c>
      <c r="K21" s="136">
        <v>71</v>
      </c>
      <c r="L21" s="136">
        <v>72</v>
      </c>
      <c r="M21" s="136">
        <v>132</v>
      </c>
      <c r="N21" s="136">
        <v>160</v>
      </c>
      <c r="O21" s="137">
        <v>155</v>
      </c>
      <c r="P21" s="138">
        <f>SUM(D21:O21)</f>
        <v>963</v>
      </c>
      <c r="X21" s="241"/>
    </row>
    <row r="22" spans="1:24" s="3" customFormat="1" ht="19.05" customHeight="1" x14ac:dyDescent="0.45">
      <c r="A22" s="113" t="s">
        <v>92</v>
      </c>
      <c r="B22" s="114" t="s">
        <v>84</v>
      </c>
      <c r="C22" s="115" t="s">
        <v>85</v>
      </c>
      <c r="D22" s="116">
        <v>315</v>
      </c>
      <c r="E22" s="116">
        <v>324</v>
      </c>
      <c r="F22" s="116">
        <v>730</v>
      </c>
      <c r="G22" s="116">
        <v>1252</v>
      </c>
      <c r="H22" s="116">
        <v>576</v>
      </c>
      <c r="I22" s="116">
        <v>327</v>
      </c>
      <c r="J22" s="116">
        <v>1902</v>
      </c>
      <c r="K22" s="116">
        <v>780</v>
      </c>
      <c r="L22" s="116">
        <v>636</v>
      </c>
      <c r="M22" s="116">
        <v>865</v>
      </c>
      <c r="N22" s="116">
        <v>1605</v>
      </c>
      <c r="O22" s="117">
        <v>381</v>
      </c>
      <c r="P22" s="118">
        <f>SUM(D22:O22)</f>
        <v>9693</v>
      </c>
      <c r="X22" s="241"/>
    </row>
    <row r="23" spans="1:24" s="3" customFormat="1" ht="19.05" customHeight="1" x14ac:dyDescent="0.45">
      <c r="A23" s="119"/>
      <c r="B23" s="120"/>
      <c r="C23" s="121" t="s">
        <v>86</v>
      </c>
      <c r="D23" s="122">
        <f t="shared" ref="D23:O23" si="8">D22-D25</f>
        <v>293</v>
      </c>
      <c r="E23" s="122">
        <f t="shared" si="8"/>
        <v>240</v>
      </c>
      <c r="F23" s="122">
        <f t="shared" si="8"/>
        <v>642</v>
      </c>
      <c r="G23" s="122">
        <f t="shared" si="8"/>
        <v>1186</v>
      </c>
      <c r="H23" s="122">
        <f t="shared" si="8"/>
        <v>377</v>
      </c>
      <c r="I23" s="122">
        <f t="shared" si="8"/>
        <v>232</v>
      </c>
      <c r="J23" s="122">
        <f t="shared" si="8"/>
        <v>1818</v>
      </c>
      <c r="K23" s="122">
        <f t="shared" si="8"/>
        <v>670</v>
      </c>
      <c r="L23" s="123">
        <f t="shared" si="8"/>
        <v>492</v>
      </c>
      <c r="M23" s="122">
        <f t="shared" si="8"/>
        <v>632</v>
      </c>
      <c r="N23" s="123">
        <f t="shared" si="8"/>
        <v>1135</v>
      </c>
      <c r="O23" s="124">
        <f t="shared" si="8"/>
        <v>-17</v>
      </c>
      <c r="P23" s="125">
        <f>SUM(D23:O23)</f>
        <v>7700</v>
      </c>
      <c r="X23" s="241"/>
    </row>
    <row r="24" spans="1:24" s="3" customFormat="1" ht="19.05" customHeight="1" thickBot="1" x14ac:dyDescent="0.5">
      <c r="A24" s="119"/>
      <c r="B24" s="126"/>
      <c r="C24" s="127" t="s">
        <v>87</v>
      </c>
      <c r="D24" s="128">
        <f t="shared" ref="D24:P24" si="9">(D22/D25*100)-100</f>
        <v>1331.8181818181818</v>
      </c>
      <c r="E24" s="129">
        <f t="shared" si="9"/>
        <v>285.71428571428572</v>
      </c>
      <c r="F24" s="129">
        <f t="shared" si="9"/>
        <v>729.5454545454545</v>
      </c>
      <c r="G24" s="129">
        <f t="shared" si="9"/>
        <v>1796.969696969697</v>
      </c>
      <c r="H24" s="129">
        <f t="shared" si="9"/>
        <v>189.44723618090455</v>
      </c>
      <c r="I24" s="129">
        <f t="shared" si="9"/>
        <v>244.21052631578948</v>
      </c>
      <c r="J24" s="129">
        <f t="shared" si="9"/>
        <v>2164.2857142857142</v>
      </c>
      <c r="K24" s="129">
        <f t="shared" si="9"/>
        <v>609.09090909090912</v>
      </c>
      <c r="L24" s="129">
        <f t="shared" si="9"/>
        <v>341.66666666666669</v>
      </c>
      <c r="M24" s="129">
        <f t="shared" si="9"/>
        <v>271.24463519313309</v>
      </c>
      <c r="N24" s="129">
        <f t="shared" si="9"/>
        <v>241.48936170212767</v>
      </c>
      <c r="O24" s="130">
        <f t="shared" si="9"/>
        <v>-4.2713567839196003</v>
      </c>
      <c r="P24" s="131">
        <f t="shared" si="9"/>
        <v>386.35223281485196</v>
      </c>
      <c r="Q24" s="132"/>
      <c r="X24" s="241"/>
    </row>
    <row r="25" spans="1:24" s="3" customFormat="1" ht="19.05" customHeight="1" thickBot="1" x14ac:dyDescent="0.5">
      <c r="A25" s="133"/>
      <c r="B25" s="134" t="s">
        <v>88</v>
      </c>
      <c r="C25" s="135" t="s">
        <v>85</v>
      </c>
      <c r="D25" s="136">
        <v>22</v>
      </c>
      <c r="E25" s="136">
        <v>84</v>
      </c>
      <c r="F25" s="136">
        <v>88</v>
      </c>
      <c r="G25" s="136">
        <v>66</v>
      </c>
      <c r="H25" s="136">
        <v>199</v>
      </c>
      <c r="I25" s="136">
        <v>95</v>
      </c>
      <c r="J25" s="136">
        <v>84</v>
      </c>
      <c r="K25" s="136">
        <v>110</v>
      </c>
      <c r="L25" s="136">
        <v>144</v>
      </c>
      <c r="M25" s="136">
        <v>233</v>
      </c>
      <c r="N25" s="136">
        <v>470</v>
      </c>
      <c r="O25" s="137">
        <v>398</v>
      </c>
      <c r="P25" s="138">
        <f>SUM(D25:O25)</f>
        <v>1993</v>
      </c>
      <c r="X25" s="241"/>
    </row>
    <row r="26" spans="1:24" s="3" customFormat="1" ht="19.05" customHeight="1" x14ac:dyDescent="0.45">
      <c r="A26" s="113" t="s">
        <v>93</v>
      </c>
      <c r="B26" s="114" t="s">
        <v>84</v>
      </c>
      <c r="C26" s="115" t="s">
        <v>85</v>
      </c>
      <c r="D26" s="116">
        <v>206</v>
      </c>
      <c r="E26" s="116">
        <v>249</v>
      </c>
      <c r="F26" s="116">
        <v>1040</v>
      </c>
      <c r="G26" s="116">
        <v>3036</v>
      </c>
      <c r="H26" s="116">
        <v>2175</v>
      </c>
      <c r="I26" s="116">
        <v>1263</v>
      </c>
      <c r="J26" s="116">
        <v>1605</v>
      </c>
      <c r="K26" s="116">
        <v>942</v>
      </c>
      <c r="L26" s="116">
        <v>1685</v>
      </c>
      <c r="M26" s="116">
        <v>3390</v>
      </c>
      <c r="N26" s="116">
        <v>1835</v>
      </c>
      <c r="O26" s="117">
        <v>291</v>
      </c>
      <c r="P26" s="118">
        <f>SUM(D26:O26)</f>
        <v>17717</v>
      </c>
      <c r="X26" s="241"/>
    </row>
    <row r="27" spans="1:24" s="3" customFormat="1" ht="19.05" customHeight="1" x14ac:dyDescent="0.45">
      <c r="A27" s="119"/>
      <c r="B27" s="120"/>
      <c r="C27" s="121" t="s">
        <v>86</v>
      </c>
      <c r="D27" s="122">
        <f t="shared" ref="D27:O27" si="10">D26-D29</f>
        <v>204</v>
      </c>
      <c r="E27" s="122">
        <f t="shared" si="10"/>
        <v>241</v>
      </c>
      <c r="F27" s="122">
        <f t="shared" si="10"/>
        <v>1040</v>
      </c>
      <c r="G27" s="122">
        <f t="shared" si="10"/>
        <v>2977</v>
      </c>
      <c r="H27" s="122">
        <f t="shared" si="10"/>
        <v>2110</v>
      </c>
      <c r="I27" s="122">
        <f t="shared" si="10"/>
        <v>1235</v>
      </c>
      <c r="J27" s="122">
        <f t="shared" si="10"/>
        <v>1537</v>
      </c>
      <c r="K27" s="122">
        <f t="shared" si="10"/>
        <v>896</v>
      </c>
      <c r="L27" s="123">
        <f t="shared" si="10"/>
        <v>1658</v>
      </c>
      <c r="M27" s="122">
        <f t="shared" si="10"/>
        <v>3202</v>
      </c>
      <c r="N27" s="123">
        <f t="shared" si="10"/>
        <v>1528</v>
      </c>
      <c r="O27" s="124">
        <f t="shared" si="10"/>
        <v>53</v>
      </c>
      <c r="P27" s="125">
        <f>SUM(D27:O27)</f>
        <v>16681</v>
      </c>
      <c r="X27" s="241"/>
    </row>
    <row r="28" spans="1:24" s="3" customFormat="1" ht="19.05" customHeight="1" thickBot="1" x14ac:dyDescent="0.5">
      <c r="A28" s="119"/>
      <c r="B28" s="126"/>
      <c r="C28" s="127" t="s">
        <v>87</v>
      </c>
      <c r="D28" s="128">
        <f t="shared" ref="D28:P28" si="11">(D26/D29*100)-100</f>
        <v>10200</v>
      </c>
      <c r="E28" s="129">
        <f t="shared" si="11"/>
        <v>3012.5</v>
      </c>
      <c r="F28" s="141" t="s">
        <v>94</v>
      </c>
      <c r="G28" s="129">
        <f t="shared" si="11"/>
        <v>5045.7627118644068</v>
      </c>
      <c r="H28" s="141">
        <f>IF(H29=0,"-",(H26/H29*100)-100)</f>
        <v>3246.1538461538462</v>
      </c>
      <c r="I28" s="129">
        <f t="shared" si="11"/>
        <v>4410.7142857142853</v>
      </c>
      <c r="J28" s="129">
        <f t="shared" si="11"/>
        <v>2260.2941176470586</v>
      </c>
      <c r="K28" s="141">
        <f>IF(K29=0,"-",(K26/K29*100)-100)</f>
        <v>1947.826086956522</v>
      </c>
      <c r="L28" s="129">
        <f t="shared" si="11"/>
        <v>6140.7407407407409</v>
      </c>
      <c r="M28" s="129">
        <f t="shared" si="11"/>
        <v>1703.191489361702</v>
      </c>
      <c r="N28" s="129">
        <f t="shared" si="11"/>
        <v>497.71986970684043</v>
      </c>
      <c r="O28" s="130">
        <f t="shared" si="11"/>
        <v>22.268907563025223</v>
      </c>
      <c r="P28" s="131">
        <f t="shared" si="11"/>
        <v>1610.135135135135</v>
      </c>
      <c r="Q28" s="132"/>
      <c r="X28" s="241"/>
    </row>
    <row r="29" spans="1:24" s="3" customFormat="1" ht="19.05" customHeight="1" thickBot="1" x14ac:dyDescent="0.5">
      <c r="A29" s="133"/>
      <c r="B29" s="134" t="s">
        <v>88</v>
      </c>
      <c r="C29" s="135" t="s">
        <v>85</v>
      </c>
      <c r="D29" s="136">
        <v>2</v>
      </c>
      <c r="E29" s="136">
        <v>8</v>
      </c>
      <c r="F29" s="136">
        <v>0</v>
      </c>
      <c r="G29" s="136">
        <v>59</v>
      </c>
      <c r="H29" s="136">
        <v>65</v>
      </c>
      <c r="I29" s="136">
        <v>28</v>
      </c>
      <c r="J29" s="136">
        <v>68</v>
      </c>
      <c r="K29" s="136">
        <v>46</v>
      </c>
      <c r="L29" s="136">
        <v>27</v>
      </c>
      <c r="M29" s="136">
        <v>188</v>
      </c>
      <c r="N29" s="136">
        <v>307</v>
      </c>
      <c r="O29" s="137">
        <v>238</v>
      </c>
      <c r="P29" s="138">
        <f>SUM(D29:O29)</f>
        <v>1036</v>
      </c>
    </row>
    <row r="30" spans="1:24" s="3" customFormat="1" ht="19.05" customHeight="1" x14ac:dyDescent="0.45">
      <c r="A30" s="113" t="s">
        <v>95</v>
      </c>
      <c r="B30" s="114" t="s">
        <v>84</v>
      </c>
      <c r="C30" s="115" t="s">
        <v>85</v>
      </c>
      <c r="D30" s="116">
        <v>8528</v>
      </c>
      <c r="E30" s="116">
        <v>7483</v>
      </c>
      <c r="F30" s="116">
        <v>15468</v>
      </c>
      <c r="G30" s="116">
        <v>29146</v>
      </c>
      <c r="H30" s="116">
        <v>27495</v>
      </c>
      <c r="I30" s="116">
        <v>17417</v>
      </c>
      <c r="J30" s="116">
        <v>20098</v>
      </c>
      <c r="K30" s="116">
        <v>19440</v>
      </c>
      <c r="L30" s="116">
        <v>21606</v>
      </c>
      <c r="M30" s="116">
        <v>45078</v>
      </c>
      <c r="N30" s="116">
        <v>27513</v>
      </c>
      <c r="O30" s="117">
        <v>15577</v>
      </c>
      <c r="P30" s="118">
        <f>SUM(D30:O30)</f>
        <v>254849</v>
      </c>
    </row>
    <row r="31" spans="1:24" s="3" customFormat="1" ht="19.05" customHeight="1" x14ac:dyDescent="0.45">
      <c r="A31" s="119"/>
      <c r="B31" s="120"/>
      <c r="C31" s="121" t="s">
        <v>86</v>
      </c>
      <c r="D31" s="122">
        <f t="shared" ref="D31:O31" si="12">D30-D33</f>
        <v>7960</v>
      </c>
      <c r="E31" s="122">
        <f t="shared" si="12"/>
        <v>7249</v>
      </c>
      <c r="F31" s="122">
        <f t="shared" si="12"/>
        <v>15144</v>
      </c>
      <c r="G31" s="122">
        <f t="shared" si="12"/>
        <v>28704</v>
      </c>
      <c r="H31" s="122">
        <f t="shared" si="12"/>
        <v>26773</v>
      </c>
      <c r="I31" s="122">
        <f t="shared" si="12"/>
        <v>16835</v>
      </c>
      <c r="J31" s="122">
        <f t="shared" si="12"/>
        <v>18995</v>
      </c>
      <c r="K31" s="122">
        <f t="shared" si="12"/>
        <v>17341</v>
      </c>
      <c r="L31" s="123">
        <f t="shared" si="12"/>
        <v>20033</v>
      </c>
      <c r="M31" s="122">
        <f t="shared" si="12"/>
        <v>39339</v>
      </c>
      <c r="N31" s="123">
        <f t="shared" si="12"/>
        <v>18808</v>
      </c>
      <c r="O31" s="124">
        <f t="shared" si="12"/>
        <v>7480</v>
      </c>
      <c r="P31" s="125">
        <f>SUM(D31:O31)</f>
        <v>224661</v>
      </c>
    </row>
    <row r="32" spans="1:24" s="3" customFormat="1" ht="19.05" customHeight="1" thickBot="1" x14ac:dyDescent="0.5">
      <c r="A32" s="119"/>
      <c r="B32" s="126"/>
      <c r="C32" s="127" t="s">
        <v>87</v>
      </c>
      <c r="D32" s="128">
        <f t="shared" ref="D32:P32" si="13">(D30/D33*100)-100</f>
        <v>1401.4084507042253</v>
      </c>
      <c r="E32" s="129">
        <f t="shared" si="13"/>
        <v>3097.8632478632476</v>
      </c>
      <c r="F32" s="129">
        <f t="shared" si="13"/>
        <v>4674.0740740740739</v>
      </c>
      <c r="G32" s="129">
        <f t="shared" si="13"/>
        <v>6494.1176470588234</v>
      </c>
      <c r="H32" s="129">
        <f t="shared" si="13"/>
        <v>3708.1717451523546</v>
      </c>
      <c r="I32" s="129">
        <f t="shared" si="13"/>
        <v>2892.6116838487969</v>
      </c>
      <c r="J32" s="129">
        <f t="shared" si="13"/>
        <v>1722.1214868540344</v>
      </c>
      <c r="K32" s="129">
        <f t="shared" si="13"/>
        <v>826.15531205335878</v>
      </c>
      <c r="L32" s="129">
        <f t="shared" si="13"/>
        <v>1273.5537190082646</v>
      </c>
      <c r="M32" s="129">
        <f t="shared" si="13"/>
        <v>685.46785154208055</v>
      </c>
      <c r="N32" s="129">
        <f t="shared" si="13"/>
        <v>216.05973578403217</v>
      </c>
      <c r="O32" s="130">
        <f t="shared" si="13"/>
        <v>92.379893787822652</v>
      </c>
      <c r="P32" s="131">
        <f t="shared" si="13"/>
        <v>744.20630714191066</v>
      </c>
      <c r="Q32" s="132"/>
    </row>
    <row r="33" spans="1:17" s="3" customFormat="1" ht="19.05" customHeight="1" thickBot="1" x14ac:dyDescent="0.5">
      <c r="A33" s="133"/>
      <c r="B33" s="134" t="s">
        <v>88</v>
      </c>
      <c r="C33" s="135" t="s">
        <v>85</v>
      </c>
      <c r="D33" s="136">
        <v>568</v>
      </c>
      <c r="E33" s="136">
        <v>234</v>
      </c>
      <c r="F33" s="136">
        <v>324</v>
      </c>
      <c r="G33" s="136">
        <v>442</v>
      </c>
      <c r="H33" s="136">
        <v>722</v>
      </c>
      <c r="I33" s="136">
        <v>582</v>
      </c>
      <c r="J33" s="136">
        <v>1103</v>
      </c>
      <c r="K33" s="136">
        <v>2099</v>
      </c>
      <c r="L33" s="136">
        <v>1573</v>
      </c>
      <c r="M33" s="136">
        <v>5739</v>
      </c>
      <c r="N33" s="136">
        <v>8705</v>
      </c>
      <c r="O33" s="137">
        <v>8097</v>
      </c>
      <c r="P33" s="138">
        <f>SUM(D33:O33)</f>
        <v>30188</v>
      </c>
    </row>
    <row r="34" spans="1:17" s="3" customFormat="1" ht="19.05" customHeight="1" x14ac:dyDescent="0.45">
      <c r="A34" s="113" t="s">
        <v>96</v>
      </c>
      <c r="B34" s="114" t="s">
        <v>84</v>
      </c>
      <c r="C34" s="115" t="s">
        <v>85</v>
      </c>
      <c r="D34" s="116">
        <v>26593</v>
      </c>
      <c r="E34" s="116">
        <v>23436</v>
      </c>
      <c r="F34" s="116">
        <v>11554</v>
      </c>
      <c r="G34" s="116">
        <v>12372</v>
      </c>
      <c r="H34" s="116">
        <v>13968</v>
      </c>
      <c r="I34" s="116">
        <v>6201</v>
      </c>
      <c r="J34" s="116">
        <v>4784</v>
      </c>
      <c r="K34" s="116">
        <v>3251</v>
      </c>
      <c r="L34" s="116">
        <v>3706</v>
      </c>
      <c r="M34" s="116">
        <v>8934</v>
      </c>
      <c r="N34" s="116">
        <v>5107</v>
      </c>
      <c r="O34" s="117">
        <v>27598</v>
      </c>
      <c r="P34" s="118">
        <f>SUM(D34:O34)</f>
        <v>147504</v>
      </c>
    </row>
    <row r="35" spans="1:17" s="3" customFormat="1" ht="19.05" customHeight="1" x14ac:dyDescent="0.45">
      <c r="A35" s="119"/>
      <c r="B35" s="120"/>
      <c r="C35" s="121" t="s">
        <v>86</v>
      </c>
      <c r="D35" s="122">
        <f t="shared" ref="D35:O35" si="14">D34-D37</f>
        <v>25815</v>
      </c>
      <c r="E35" s="122">
        <f t="shared" si="14"/>
        <v>22273</v>
      </c>
      <c r="F35" s="122">
        <f t="shared" si="14"/>
        <v>11381</v>
      </c>
      <c r="G35" s="122">
        <f t="shared" si="14"/>
        <v>12209</v>
      </c>
      <c r="H35" s="122">
        <f t="shared" si="14"/>
        <v>13796</v>
      </c>
      <c r="I35" s="122">
        <f t="shared" si="14"/>
        <v>6107</v>
      </c>
      <c r="J35" s="122">
        <f t="shared" si="14"/>
        <v>4697</v>
      </c>
      <c r="K35" s="122">
        <f t="shared" si="14"/>
        <v>3083</v>
      </c>
      <c r="L35" s="123">
        <f t="shared" si="14"/>
        <v>3549</v>
      </c>
      <c r="M35" s="122">
        <f t="shared" si="14"/>
        <v>7973</v>
      </c>
      <c r="N35" s="123">
        <f t="shared" si="14"/>
        <v>3509</v>
      </c>
      <c r="O35" s="124">
        <f t="shared" si="14"/>
        <v>22579</v>
      </c>
      <c r="P35" s="125">
        <f>SUM(D35:O35)</f>
        <v>136971</v>
      </c>
    </row>
    <row r="36" spans="1:17" s="3" customFormat="1" ht="19.05" customHeight="1" thickBot="1" x14ac:dyDescent="0.5">
      <c r="A36" s="119"/>
      <c r="B36" s="126"/>
      <c r="C36" s="127" t="s">
        <v>87</v>
      </c>
      <c r="D36" s="128">
        <f t="shared" ref="D36:P36" si="15">(D34/D37*100)-100</f>
        <v>3318.1233933161957</v>
      </c>
      <c r="E36" s="129">
        <f t="shared" si="15"/>
        <v>1915.133276010318</v>
      </c>
      <c r="F36" s="129">
        <f t="shared" si="15"/>
        <v>6578.6127167630057</v>
      </c>
      <c r="G36" s="129">
        <f t="shared" si="15"/>
        <v>7490.184049079754</v>
      </c>
      <c r="H36" s="129">
        <f t="shared" si="15"/>
        <v>8020.9302325581393</v>
      </c>
      <c r="I36" s="129">
        <f t="shared" si="15"/>
        <v>6496.8085106382969</v>
      </c>
      <c r="J36" s="129">
        <f t="shared" si="15"/>
        <v>5398.8505747126437</v>
      </c>
      <c r="K36" s="129">
        <f t="shared" si="15"/>
        <v>1835.1190476190475</v>
      </c>
      <c r="L36" s="129">
        <f t="shared" si="15"/>
        <v>2260.5095541401274</v>
      </c>
      <c r="M36" s="129">
        <f t="shared" si="15"/>
        <v>829.65660770031229</v>
      </c>
      <c r="N36" s="129">
        <f t="shared" si="15"/>
        <v>219.58698372966211</v>
      </c>
      <c r="O36" s="130">
        <f t="shared" si="15"/>
        <v>449.87049212990632</v>
      </c>
      <c r="P36" s="131">
        <f t="shared" si="15"/>
        <v>1300.3987467957847</v>
      </c>
      <c r="Q36" s="132"/>
    </row>
    <row r="37" spans="1:17" s="3" customFormat="1" ht="19.05" customHeight="1" thickBot="1" x14ac:dyDescent="0.5">
      <c r="A37" s="133"/>
      <c r="B37" s="134" t="s">
        <v>88</v>
      </c>
      <c r="C37" s="135" t="s">
        <v>85</v>
      </c>
      <c r="D37" s="136">
        <v>778</v>
      </c>
      <c r="E37" s="136">
        <v>1163</v>
      </c>
      <c r="F37" s="136">
        <v>173</v>
      </c>
      <c r="G37" s="136">
        <v>163</v>
      </c>
      <c r="H37" s="136">
        <v>172</v>
      </c>
      <c r="I37" s="136">
        <v>94</v>
      </c>
      <c r="J37" s="136">
        <v>87</v>
      </c>
      <c r="K37" s="136">
        <v>168</v>
      </c>
      <c r="L37" s="136">
        <v>157</v>
      </c>
      <c r="M37" s="136">
        <v>961</v>
      </c>
      <c r="N37" s="136">
        <v>1598</v>
      </c>
      <c r="O37" s="137">
        <v>5019</v>
      </c>
      <c r="P37" s="138">
        <f>SUM(D37:O37)</f>
        <v>10533</v>
      </c>
    </row>
    <row r="38" spans="1:17" s="3" customFormat="1" ht="19.05" customHeight="1" x14ac:dyDescent="0.45">
      <c r="A38" s="113" t="s">
        <v>97</v>
      </c>
      <c r="B38" s="114" t="s">
        <v>84</v>
      </c>
      <c r="C38" s="115" t="s">
        <v>85</v>
      </c>
      <c r="D38" s="116">
        <v>11032</v>
      </c>
      <c r="E38" s="116">
        <v>9516</v>
      </c>
      <c r="F38" s="116">
        <v>7917</v>
      </c>
      <c r="G38" s="116">
        <v>17762</v>
      </c>
      <c r="H38" s="116">
        <v>14949</v>
      </c>
      <c r="I38" s="116">
        <v>7325</v>
      </c>
      <c r="J38" s="116">
        <v>6849</v>
      </c>
      <c r="K38" s="116">
        <v>6958</v>
      </c>
      <c r="L38" s="116">
        <v>7810</v>
      </c>
      <c r="M38" s="116">
        <v>13823</v>
      </c>
      <c r="N38" s="116">
        <v>13182</v>
      </c>
      <c r="O38" s="117">
        <v>15065</v>
      </c>
      <c r="P38" s="118">
        <f>SUM(D38:O38)</f>
        <v>132188</v>
      </c>
    </row>
    <row r="39" spans="1:17" s="3" customFormat="1" ht="19.05" customHeight="1" x14ac:dyDescent="0.45">
      <c r="A39" s="119"/>
      <c r="B39" s="120"/>
      <c r="C39" s="121" t="s">
        <v>86</v>
      </c>
      <c r="D39" s="122">
        <f t="shared" ref="D39:O39" si="16">D38-D41</f>
        <v>10078</v>
      </c>
      <c r="E39" s="122">
        <f t="shared" si="16"/>
        <v>8879</v>
      </c>
      <c r="F39" s="122">
        <f t="shared" si="16"/>
        <v>6901</v>
      </c>
      <c r="G39" s="122">
        <f t="shared" si="16"/>
        <v>16542</v>
      </c>
      <c r="H39" s="122">
        <f t="shared" si="16"/>
        <v>13232</v>
      </c>
      <c r="I39" s="122">
        <f t="shared" si="16"/>
        <v>5491</v>
      </c>
      <c r="J39" s="122">
        <f t="shared" si="16"/>
        <v>5313</v>
      </c>
      <c r="K39" s="122">
        <f t="shared" si="16"/>
        <v>5222</v>
      </c>
      <c r="L39" s="123">
        <f t="shared" si="16"/>
        <v>5980</v>
      </c>
      <c r="M39" s="122">
        <f t="shared" si="16"/>
        <v>10530</v>
      </c>
      <c r="N39" s="123">
        <f t="shared" si="16"/>
        <v>7854</v>
      </c>
      <c r="O39" s="124">
        <f t="shared" si="16"/>
        <v>4134</v>
      </c>
      <c r="P39" s="125">
        <f>SUM(D39:O39)</f>
        <v>100156</v>
      </c>
    </row>
    <row r="40" spans="1:17" s="3" customFormat="1" ht="19.05" customHeight="1" thickBot="1" x14ac:dyDescent="0.5">
      <c r="A40" s="119"/>
      <c r="B40" s="126"/>
      <c r="C40" s="127" t="s">
        <v>87</v>
      </c>
      <c r="D40" s="128">
        <f t="shared" ref="D40:P40" si="17">(D38/D41*100)-100</f>
        <v>1056.3941299790356</v>
      </c>
      <c r="E40" s="129">
        <f t="shared" si="17"/>
        <v>1393.8775510204082</v>
      </c>
      <c r="F40" s="129">
        <f t="shared" si="17"/>
        <v>679.23228346456699</v>
      </c>
      <c r="G40" s="129">
        <f t="shared" si="17"/>
        <v>1355.9016393442623</v>
      </c>
      <c r="H40" s="129">
        <f t="shared" si="17"/>
        <v>770.64647641234706</v>
      </c>
      <c r="I40" s="129">
        <f t="shared" si="17"/>
        <v>299.40021810250818</v>
      </c>
      <c r="J40" s="129">
        <f t="shared" si="17"/>
        <v>345.8984375</v>
      </c>
      <c r="K40" s="129">
        <f t="shared" si="17"/>
        <v>300.80645161290317</v>
      </c>
      <c r="L40" s="129">
        <f t="shared" si="17"/>
        <v>326.77595628415298</v>
      </c>
      <c r="M40" s="129">
        <f t="shared" si="17"/>
        <v>319.76920740965687</v>
      </c>
      <c r="N40" s="129">
        <f t="shared" si="17"/>
        <v>147.40990990990989</v>
      </c>
      <c r="O40" s="130">
        <f t="shared" si="17"/>
        <v>37.819046747781528</v>
      </c>
      <c r="P40" s="131">
        <f t="shared" si="17"/>
        <v>312.67482517482517</v>
      </c>
      <c r="Q40" s="132"/>
    </row>
    <row r="41" spans="1:17" s="3" customFormat="1" ht="19.05" customHeight="1" thickBot="1" x14ac:dyDescent="0.5">
      <c r="A41" s="133"/>
      <c r="B41" s="134" t="s">
        <v>88</v>
      </c>
      <c r="C41" s="135" t="s">
        <v>85</v>
      </c>
      <c r="D41" s="136">
        <v>954</v>
      </c>
      <c r="E41" s="136">
        <v>637</v>
      </c>
      <c r="F41" s="136">
        <v>1016</v>
      </c>
      <c r="G41" s="136">
        <v>1220</v>
      </c>
      <c r="H41" s="136">
        <v>1717</v>
      </c>
      <c r="I41" s="136">
        <v>1834</v>
      </c>
      <c r="J41" s="136">
        <v>1536</v>
      </c>
      <c r="K41" s="136">
        <v>1736</v>
      </c>
      <c r="L41" s="136">
        <v>1830</v>
      </c>
      <c r="M41" s="136">
        <v>3293</v>
      </c>
      <c r="N41" s="136">
        <v>5328</v>
      </c>
      <c r="O41" s="137">
        <v>10931</v>
      </c>
      <c r="P41" s="138">
        <f>SUM(D41:O41)</f>
        <v>32032</v>
      </c>
    </row>
    <row r="42" spans="1:17" s="3" customFormat="1" ht="19.05" customHeight="1" x14ac:dyDescent="0.45">
      <c r="A42" s="113" t="s">
        <v>98</v>
      </c>
      <c r="B42" s="114" t="s">
        <v>84</v>
      </c>
      <c r="C42" s="115" t="s">
        <v>85</v>
      </c>
      <c r="D42" s="116">
        <v>19311</v>
      </c>
      <c r="E42" s="116">
        <v>16455</v>
      </c>
      <c r="F42" s="116">
        <v>6893</v>
      </c>
      <c r="G42" s="116">
        <v>4458</v>
      </c>
      <c r="H42" s="116">
        <v>1842</v>
      </c>
      <c r="I42" s="116">
        <v>978</v>
      </c>
      <c r="J42" s="116">
        <v>1436</v>
      </c>
      <c r="K42" s="116">
        <v>1200</v>
      </c>
      <c r="L42" s="116">
        <v>1386</v>
      </c>
      <c r="M42" s="116">
        <v>2491</v>
      </c>
      <c r="N42" s="116">
        <v>2957</v>
      </c>
      <c r="O42" s="117">
        <v>13526</v>
      </c>
      <c r="P42" s="142">
        <f>SUM(D42:O42)+100978</f>
        <v>173911</v>
      </c>
    </row>
    <row r="43" spans="1:17" s="3" customFormat="1" ht="19.05" customHeight="1" x14ac:dyDescent="0.45">
      <c r="A43" s="119"/>
      <c r="B43" s="120"/>
      <c r="C43" s="121" t="s">
        <v>86</v>
      </c>
      <c r="D43" s="122">
        <f t="shared" ref="D43:O43" si="18">D42-D45</f>
        <v>18587</v>
      </c>
      <c r="E43" s="122">
        <f t="shared" si="18"/>
        <v>15679</v>
      </c>
      <c r="F43" s="122">
        <f t="shared" si="18"/>
        <v>6351</v>
      </c>
      <c r="G43" s="122">
        <f t="shared" si="18"/>
        <v>4417</v>
      </c>
      <c r="H43" s="122">
        <f t="shared" si="18"/>
        <v>1755</v>
      </c>
      <c r="I43" s="122">
        <f t="shared" si="18"/>
        <v>944</v>
      </c>
      <c r="J43" s="122">
        <f t="shared" si="18"/>
        <v>1363</v>
      </c>
      <c r="K43" s="122">
        <f t="shared" si="18"/>
        <v>873</v>
      </c>
      <c r="L43" s="123">
        <f t="shared" si="18"/>
        <v>1231</v>
      </c>
      <c r="M43" s="122">
        <f t="shared" si="18"/>
        <v>1987</v>
      </c>
      <c r="N43" s="123">
        <f t="shared" si="18"/>
        <v>1967</v>
      </c>
      <c r="O43" s="124">
        <f t="shared" si="18"/>
        <v>-1810</v>
      </c>
      <c r="P43" s="125">
        <f>SUM(D43:O43)+100978</f>
        <v>154322</v>
      </c>
    </row>
    <row r="44" spans="1:17" s="3" customFormat="1" ht="19.05" customHeight="1" thickBot="1" x14ac:dyDescent="0.5">
      <c r="A44" s="119"/>
      <c r="B44" s="126"/>
      <c r="C44" s="127" t="s">
        <v>87</v>
      </c>
      <c r="D44" s="128">
        <f t="shared" ref="D44:P44" si="19">(D42/D45*100)-100</f>
        <v>2567.2651933701659</v>
      </c>
      <c r="E44" s="129">
        <f t="shared" si="19"/>
        <v>2020.4896907216494</v>
      </c>
      <c r="F44" s="129">
        <f t="shared" si="19"/>
        <v>1171.7712177121773</v>
      </c>
      <c r="G44" s="129">
        <f t="shared" si="19"/>
        <v>10773.170731707318</v>
      </c>
      <c r="H44" s="129">
        <f t="shared" si="19"/>
        <v>2017.2413793103447</v>
      </c>
      <c r="I44" s="129">
        <f t="shared" si="19"/>
        <v>2776.4705882352941</v>
      </c>
      <c r="J44" s="129">
        <f t="shared" si="19"/>
        <v>1867.1232876712327</v>
      </c>
      <c r="K44" s="129">
        <f t="shared" si="19"/>
        <v>266.97247706422019</v>
      </c>
      <c r="L44" s="129">
        <f t="shared" si="19"/>
        <v>794.19354838709671</v>
      </c>
      <c r="M44" s="129">
        <f t="shared" si="19"/>
        <v>394.24603174603175</v>
      </c>
      <c r="N44" s="129">
        <f t="shared" si="19"/>
        <v>198.68686868686865</v>
      </c>
      <c r="O44" s="130">
        <f t="shared" si="19"/>
        <v>-11.802295252999471</v>
      </c>
      <c r="P44" s="131">
        <f t="shared" si="19"/>
        <v>787.79927510337427</v>
      </c>
      <c r="Q44" s="132"/>
    </row>
    <row r="45" spans="1:17" s="3" customFormat="1" ht="19.05" customHeight="1" thickBot="1" x14ac:dyDescent="0.5">
      <c r="A45" s="143"/>
      <c r="B45" s="144" t="s">
        <v>88</v>
      </c>
      <c r="C45" s="145" t="s">
        <v>85</v>
      </c>
      <c r="D45" s="146">
        <v>724</v>
      </c>
      <c r="E45" s="146">
        <v>776</v>
      </c>
      <c r="F45" s="146">
        <v>542</v>
      </c>
      <c r="G45" s="146">
        <v>41</v>
      </c>
      <c r="H45" s="146">
        <v>87</v>
      </c>
      <c r="I45" s="146">
        <v>34</v>
      </c>
      <c r="J45" s="146">
        <v>73</v>
      </c>
      <c r="K45" s="146">
        <v>327</v>
      </c>
      <c r="L45" s="146">
        <v>155</v>
      </c>
      <c r="M45" s="146">
        <v>504</v>
      </c>
      <c r="N45" s="146">
        <v>990</v>
      </c>
      <c r="O45" s="147">
        <v>15336</v>
      </c>
      <c r="P45" s="148">
        <f>SUM(D45:O45)</f>
        <v>19589</v>
      </c>
    </row>
    <row r="46" spans="1:17" s="3" customFormat="1" ht="19.05" customHeight="1" thickTop="1" x14ac:dyDescent="0.45">
      <c r="A46" s="119" t="s">
        <v>7</v>
      </c>
      <c r="B46" s="120" t="s">
        <v>84</v>
      </c>
      <c r="C46" s="135" t="s">
        <v>85</v>
      </c>
      <c r="D46" s="149">
        <f>D6+D10+D14+D18+D22+D26+D30+D34+D38+D42</f>
        <v>94616</v>
      </c>
      <c r="E46" s="149">
        <f t="shared" ref="E46:O46" si="20">E6+E10+E14+E18+E22+E26+E30+E34+E38+E42</f>
        <v>78824</v>
      </c>
      <c r="F46" s="149">
        <f t="shared" si="20"/>
        <v>58146</v>
      </c>
      <c r="G46" s="149">
        <f t="shared" si="20"/>
        <v>87800</v>
      </c>
      <c r="H46" s="149">
        <f t="shared" si="20"/>
        <v>73130</v>
      </c>
      <c r="I46" s="149">
        <f t="shared" si="20"/>
        <v>47503</v>
      </c>
      <c r="J46" s="149">
        <f t="shared" si="20"/>
        <v>51099</v>
      </c>
      <c r="K46" s="149">
        <f t="shared" si="20"/>
        <v>41764</v>
      </c>
      <c r="L46" s="149">
        <f t="shared" si="20"/>
        <v>46315</v>
      </c>
      <c r="M46" s="149">
        <f t="shared" si="20"/>
        <v>94391</v>
      </c>
      <c r="N46" s="149">
        <f t="shared" si="20"/>
        <v>70941</v>
      </c>
      <c r="O46" s="150">
        <f t="shared" si="20"/>
        <v>105710</v>
      </c>
      <c r="P46" s="151">
        <f>SUM(D46:O46)+100978</f>
        <v>951217</v>
      </c>
    </row>
    <row r="47" spans="1:17" s="3" customFormat="1" ht="19.05" customHeight="1" x14ac:dyDescent="0.45">
      <c r="A47" s="119"/>
      <c r="B47" s="120"/>
      <c r="C47" s="121" t="s">
        <v>86</v>
      </c>
      <c r="D47" s="122">
        <f t="shared" ref="D47:O47" si="21">D46-D49</f>
        <v>90982</v>
      </c>
      <c r="E47" s="122">
        <f t="shared" si="21"/>
        <v>75124</v>
      </c>
      <c r="F47" s="122">
        <f t="shared" si="21"/>
        <v>55182</v>
      </c>
      <c r="G47" s="122">
        <f t="shared" si="21"/>
        <v>84848</v>
      </c>
      <c r="H47" s="122">
        <f t="shared" si="21"/>
        <v>69432</v>
      </c>
      <c r="I47" s="122">
        <f t="shared" si="21"/>
        <v>44289</v>
      </c>
      <c r="J47" s="122">
        <f t="shared" si="21"/>
        <v>47256</v>
      </c>
      <c r="K47" s="122">
        <f t="shared" si="21"/>
        <v>36235</v>
      </c>
      <c r="L47" s="123">
        <f t="shared" si="21"/>
        <v>41531</v>
      </c>
      <c r="M47" s="122">
        <f t="shared" si="21"/>
        <v>80204</v>
      </c>
      <c r="N47" s="123">
        <f t="shared" si="21"/>
        <v>45469</v>
      </c>
      <c r="O47" s="124">
        <f t="shared" si="21"/>
        <v>45212</v>
      </c>
      <c r="P47" s="125">
        <f>SUM(D47:O47)+100978</f>
        <v>816742</v>
      </c>
    </row>
    <row r="48" spans="1:17" s="3" customFormat="1" ht="19.05" customHeight="1" thickBot="1" x14ac:dyDescent="0.5">
      <c r="A48" s="119"/>
      <c r="B48" s="126"/>
      <c r="C48" s="127" t="s">
        <v>87</v>
      </c>
      <c r="D48" s="128">
        <f t="shared" ref="D48:P48" si="22">(D46/D49*100)-100</f>
        <v>2503.6323610346722</v>
      </c>
      <c r="E48" s="129">
        <f t="shared" si="22"/>
        <v>2030.3783783783783</v>
      </c>
      <c r="F48" s="129">
        <f t="shared" si="22"/>
        <v>1861.7408906882592</v>
      </c>
      <c r="G48" s="129">
        <f t="shared" si="22"/>
        <v>2874.2547425474254</v>
      </c>
      <c r="H48" s="129">
        <f t="shared" si="22"/>
        <v>1877.5554353704706</v>
      </c>
      <c r="I48" s="129">
        <f t="shared" si="22"/>
        <v>1378.0024891101432</v>
      </c>
      <c r="J48" s="129">
        <f t="shared" si="22"/>
        <v>1229.6643247462919</v>
      </c>
      <c r="K48" s="129">
        <f t="shared" si="22"/>
        <v>655.36263338759272</v>
      </c>
      <c r="L48" s="129">
        <f t="shared" si="22"/>
        <v>868.12290969899664</v>
      </c>
      <c r="M48" s="129">
        <f t="shared" si="22"/>
        <v>565.3344611263833</v>
      </c>
      <c r="N48" s="129">
        <f t="shared" si="22"/>
        <v>178.50581030150755</v>
      </c>
      <c r="O48" s="130">
        <f t="shared" si="22"/>
        <v>74.733049026414079</v>
      </c>
      <c r="P48" s="131">
        <f t="shared" si="22"/>
        <v>607.3560141290202</v>
      </c>
      <c r="Q48" s="132"/>
    </row>
    <row r="49" spans="1:17" s="3" customFormat="1" ht="19.05" customHeight="1" x14ac:dyDescent="0.45">
      <c r="A49" s="152"/>
      <c r="B49" s="153" t="s">
        <v>88</v>
      </c>
      <c r="C49" s="154" t="s">
        <v>85</v>
      </c>
      <c r="D49" s="155">
        <v>3634</v>
      </c>
      <c r="E49" s="155">
        <v>3700</v>
      </c>
      <c r="F49" s="155">
        <v>2964</v>
      </c>
      <c r="G49" s="155">
        <v>2952</v>
      </c>
      <c r="H49" s="155">
        <v>3698</v>
      </c>
      <c r="I49" s="155">
        <v>3214</v>
      </c>
      <c r="J49" s="155">
        <v>3843</v>
      </c>
      <c r="K49" s="155">
        <v>5529</v>
      </c>
      <c r="L49" s="155">
        <v>4784</v>
      </c>
      <c r="M49" s="155">
        <v>14187</v>
      </c>
      <c r="N49" s="155">
        <v>25472</v>
      </c>
      <c r="O49" s="156">
        <v>60498</v>
      </c>
      <c r="P49" s="157">
        <f>SUM(D49:O49)</f>
        <v>134475</v>
      </c>
      <c r="Q49" s="158"/>
    </row>
    <row r="50" spans="1:17" s="3" customFormat="1" ht="7.2" customHeight="1" x14ac:dyDescent="0.45">
      <c r="P50" s="158"/>
    </row>
    <row r="51" spans="1:17" s="3" customFormat="1" ht="22.5" customHeight="1" x14ac:dyDescent="0.45"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</row>
    <row r="52" spans="1:17" s="3" customFormat="1" ht="22.5" customHeight="1" x14ac:dyDescent="0.45"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</row>
    <row r="53" spans="1:17" s="3" customFormat="1" ht="22.5" customHeight="1" x14ac:dyDescent="0.45">
      <c r="D53" s="16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</row>
    <row r="54" spans="1:17" x14ac:dyDescent="0.2">
      <c r="D54" s="161"/>
      <c r="E54" s="161"/>
      <c r="F54" s="161"/>
      <c r="G54" s="161"/>
      <c r="H54" s="161"/>
      <c r="I54" s="161"/>
      <c r="J54" s="161"/>
      <c r="K54" s="161"/>
      <c r="L54" s="161"/>
      <c r="M54" s="161"/>
      <c r="N54" s="161"/>
      <c r="O54" s="161"/>
      <c r="P54" s="161"/>
    </row>
    <row r="55" spans="1:17" x14ac:dyDescent="0.2">
      <c r="D55" s="161"/>
      <c r="E55" s="161"/>
      <c r="F55" s="161"/>
      <c r="G55" s="161"/>
      <c r="H55" s="161"/>
      <c r="I55" s="161"/>
      <c r="J55" s="161"/>
      <c r="K55" s="161"/>
      <c r="L55" s="161"/>
      <c r="M55" s="161"/>
      <c r="N55" s="161"/>
      <c r="O55" s="161"/>
      <c r="P55" s="161"/>
    </row>
    <row r="57" spans="1:17" x14ac:dyDescent="0.2">
      <c r="B57" s="4" t="s">
        <v>99</v>
      </c>
    </row>
    <row r="81" ht="7.5" customHeight="1" x14ac:dyDescent="0.2"/>
  </sheetData>
  <mergeCells count="25">
    <mergeCell ref="A38:A41"/>
    <mergeCell ref="B38:B40"/>
    <mergeCell ref="A42:A45"/>
    <mergeCell ref="B42:B44"/>
    <mergeCell ref="A46:A49"/>
    <mergeCell ref="B46:B48"/>
    <mergeCell ref="A26:A29"/>
    <mergeCell ref="B26:B28"/>
    <mergeCell ref="A30:A33"/>
    <mergeCell ref="B30:B32"/>
    <mergeCell ref="A34:A37"/>
    <mergeCell ref="B34:B36"/>
    <mergeCell ref="A14:A17"/>
    <mergeCell ref="B14:B16"/>
    <mergeCell ref="A18:A21"/>
    <mergeCell ref="B18:B20"/>
    <mergeCell ref="A22:A25"/>
    <mergeCell ref="B22:B24"/>
    <mergeCell ref="H4:I4"/>
    <mergeCell ref="N4:P4"/>
    <mergeCell ref="B5:C5"/>
    <mergeCell ref="A6:A9"/>
    <mergeCell ref="B6:B8"/>
    <mergeCell ref="A10:A13"/>
    <mergeCell ref="B10:B12"/>
  </mergeCells>
  <phoneticPr fontId="3"/>
  <pageMargins left="0.78740157480314965" right="0.78740157480314965" top="0.98425196850393704" bottom="0.39370078740157483" header="0.51181102362204722" footer="0.51181102362204722"/>
  <pageSetup paperSize="9" scale="7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77A39-CCD4-4CB8-ABD4-EDC9B66C6BE3}">
  <sheetPr>
    <tabColor indexed="11"/>
    <pageSetUpPr fitToPage="1"/>
  </sheetPr>
  <dimension ref="A1:AW50"/>
  <sheetViews>
    <sheetView showGridLines="0" zoomScale="55" zoomScaleNormal="55" zoomScaleSheetLayoutView="57" workbookViewId="0">
      <pane xSplit="3" ySplit="5" topLeftCell="D6" activePane="bottomRight" state="frozen"/>
      <selection activeCell="B12" sqref="B12:J12"/>
      <selection pane="topRight" activeCell="B12" sqref="B12:J12"/>
      <selection pane="bottomLeft" activeCell="B12" sqref="B12:J12"/>
      <selection pane="bottomRight" activeCell="J2" sqref="J2"/>
    </sheetView>
  </sheetViews>
  <sheetFormatPr defaultRowHeight="13.2" x14ac:dyDescent="0.2"/>
  <cols>
    <col min="1" max="1" width="5.59765625" style="4" customWidth="1"/>
    <col min="2" max="2" width="3" style="4" customWidth="1"/>
    <col min="3" max="3" width="11.5" style="4" customWidth="1"/>
    <col min="4" max="4" width="9.796875" style="4" customWidth="1"/>
    <col min="5" max="5" width="9.59765625" style="4" customWidth="1"/>
    <col min="6" max="9" width="9.796875" style="4" customWidth="1"/>
    <col min="10" max="10" width="9.59765625" style="4" customWidth="1"/>
    <col min="11" max="22" width="9.796875" style="4" customWidth="1"/>
    <col min="23" max="23" width="10.796875" style="4" customWidth="1"/>
    <col min="24" max="24" width="9.796875" style="4" customWidth="1"/>
    <col min="25" max="25" width="11.296875" style="4" customWidth="1"/>
    <col min="26" max="26" width="7.796875" style="4" customWidth="1"/>
    <col min="27" max="27" width="5.19921875" style="4" customWidth="1"/>
    <col min="28" max="28" width="1.09765625" style="4" customWidth="1"/>
    <col min="29" max="29" width="7.3984375" style="4" customWidth="1"/>
    <col min="30" max="31" width="8" style="4" customWidth="1"/>
    <col min="32" max="32" width="8" style="4" hidden="1" customWidth="1"/>
    <col min="33" max="33" width="8" style="4" customWidth="1"/>
    <col min="34" max="34" width="8" style="4" hidden="1" customWidth="1"/>
    <col min="35" max="37" width="8" style="4" customWidth="1"/>
    <col min="38" max="38" width="2.09765625" style="4" customWidth="1"/>
    <col min="39" max="39" width="1.8984375" style="4" hidden="1" customWidth="1"/>
    <col min="40" max="40" width="7.296875" style="4" customWidth="1"/>
    <col min="41" max="41" width="0.19921875" style="4" hidden="1" customWidth="1"/>
    <col min="42" max="42" width="8.296875" style="4" customWidth="1"/>
    <col min="43" max="43" width="9.765625E-2" style="4" hidden="1" customWidth="1"/>
    <col min="44" max="44" width="7.796875" style="4" customWidth="1"/>
    <col min="45" max="45" width="9.765625E-2" style="4" hidden="1" customWidth="1"/>
    <col min="46" max="46" width="9.296875" style="4" hidden="1" customWidth="1"/>
    <col min="47" max="47" width="10.59765625" style="4" customWidth="1"/>
    <col min="48" max="48" width="8.09765625" style="4" hidden="1" customWidth="1"/>
    <col min="49" max="49" width="8.3984375" style="4" hidden="1" customWidth="1"/>
    <col min="50" max="57" width="8.796875" style="4"/>
    <col min="58" max="58" width="7.59765625" style="4" customWidth="1"/>
    <col min="59" max="59" width="8" style="4" customWidth="1"/>
    <col min="60" max="16384" width="8.796875" style="4"/>
  </cols>
  <sheetData>
    <row r="1" spans="1:29" ht="49.05" customHeight="1" x14ac:dyDescent="0.2">
      <c r="A1" s="162" t="s">
        <v>140</v>
      </c>
      <c r="C1" s="2"/>
      <c r="D1" s="3"/>
      <c r="G1" s="3"/>
      <c r="H1" s="3"/>
      <c r="J1" s="3"/>
    </row>
    <row r="2" spans="1:29" ht="28.95" customHeight="1" x14ac:dyDescent="0.3">
      <c r="B2" s="235" t="s">
        <v>141</v>
      </c>
      <c r="C2" s="105"/>
      <c r="X2" s="164" t="s">
        <v>0</v>
      </c>
      <c r="Y2" s="164"/>
      <c r="Z2" s="164"/>
    </row>
    <row r="3" spans="1:29" ht="6.75" customHeight="1" x14ac:dyDescent="0.2">
      <c r="X3" s="165"/>
      <c r="Y3" s="165"/>
      <c r="Z3" s="165"/>
    </row>
    <row r="4" spans="1:29" s="5" customFormat="1" ht="42.45" customHeight="1" x14ac:dyDescent="0.2">
      <c r="B4" s="166" t="s">
        <v>70</v>
      </c>
      <c r="C4" s="167"/>
      <c r="D4" s="168" t="s">
        <v>2</v>
      </c>
      <c r="E4" s="169"/>
      <c r="F4" s="169"/>
      <c r="G4" s="169"/>
      <c r="H4" s="169"/>
      <c r="I4" s="169"/>
      <c r="J4" s="169"/>
      <c r="K4" s="169"/>
      <c r="L4" s="169"/>
      <c r="M4" s="169"/>
      <c r="N4" s="170"/>
      <c r="O4" s="168" t="s">
        <v>3</v>
      </c>
      <c r="P4" s="170"/>
      <c r="Q4" s="168" t="s">
        <v>4</v>
      </c>
      <c r="R4" s="169"/>
      <c r="S4" s="169"/>
      <c r="T4" s="169"/>
      <c r="U4" s="169"/>
      <c r="V4" s="170"/>
      <c r="W4" s="171" t="s">
        <v>5</v>
      </c>
      <c r="X4" s="172" t="s">
        <v>100</v>
      </c>
      <c r="Y4" s="173" t="s">
        <v>7</v>
      </c>
      <c r="Z4" s="174" t="s">
        <v>101</v>
      </c>
      <c r="AC4" s="1"/>
    </row>
    <row r="5" spans="1:29" s="5" customFormat="1" ht="42.45" customHeight="1" x14ac:dyDescent="0.2">
      <c r="B5" s="175"/>
      <c r="C5" s="176"/>
      <c r="D5" s="177" t="s">
        <v>8</v>
      </c>
      <c r="E5" s="178" t="s">
        <v>9</v>
      </c>
      <c r="F5" s="177" t="s">
        <v>46</v>
      </c>
      <c r="G5" s="177" t="s">
        <v>11</v>
      </c>
      <c r="H5" s="177" t="s">
        <v>12</v>
      </c>
      <c r="I5" s="178" t="s">
        <v>13</v>
      </c>
      <c r="J5" s="178" t="s">
        <v>14</v>
      </c>
      <c r="K5" s="179" t="s">
        <v>47</v>
      </c>
      <c r="L5" s="178" t="s">
        <v>48</v>
      </c>
      <c r="M5" s="178" t="s">
        <v>49</v>
      </c>
      <c r="N5" s="178" t="s">
        <v>50</v>
      </c>
      <c r="O5" s="177" t="s">
        <v>19</v>
      </c>
      <c r="P5" s="180" t="s">
        <v>52</v>
      </c>
      <c r="Q5" s="177" t="s">
        <v>53</v>
      </c>
      <c r="R5" s="178" t="s">
        <v>56</v>
      </c>
      <c r="S5" s="177" t="s">
        <v>54</v>
      </c>
      <c r="T5" s="178" t="s">
        <v>57</v>
      </c>
      <c r="U5" s="178" t="s">
        <v>58</v>
      </c>
      <c r="V5" s="180" t="s">
        <v>55</v>
      </c>
      <c r="W5" s="178" t="s">
        <v>27</v>
      </c>
      <c r="X5" s="181"/>
      <c r="Y5" s="182"/>
      <c r="Z5" s="183"/>
      <c r="AA5" s="21"/>
    </row>
    <row r="6" spans="1:29" s="5" customFormat="1" ht="42.45" customHeight="1" x14ac:dyDescent="0.2">
      <c r="B6" s="184" t="s">
        <v>102</v>
      </c>
      <c r="C6" s="185"/>
      <c r="D6" s="186">
        <f>D7+D8</f>
        <v>38818</v>
      </c>
      <c r="E6" s="186">
        <f>E7+E8</f>
        <v>12328</v>
      </c>
      <c r="F6" s="186">
        <f>F7+F8</f>
        <v>11120</v>
      </c>
      <c r="G6" s="186">
        <f>G7+G8</f>
        <v>69860</v>
      </c>
      <c r="H6" s="186">
        <f t="shared" ref="H6:X6" si="0">H7+H8</f>
        <v>16142</v>
      </c>
      <c r="I6" s="186">
        <f>I7+I8</f>
        <v>4488</v>
      </c>
      <c r="J6" s="186">
        <f t="shared" si="0"/>
        <v>3279</v>
      </c>
      <c r="K6" s="186">
        <f t="shared" si="0"/>
        <v>800</v>
      </c>
      <c r="L6" s="186">
        <f t="shared" si="0"/>
        <v>3382</v>
      </c>
      <c r="M6" s="186">
        <f t="shared" si="0"/>
        <v>1254</v>
      </c>
      <c r="N6" s="186">
        <f t="shared" si="0"/>
        <v>445</v>
      </c>
      <c r="O6" s="186">
        <f t="shared" si="0"/>
        <v>5999</v>
      </c>
      <c r="P6" s="186">
        <f t="shared" si="0"/>
        <v>1121</v>
      </c>
      <c r="Q6" s="186">
        <f t="shared" si="0"/>
        <v>1694</v>
      </c>
      <c r="R6" s="186">
        <f>R7+R8</f>
        <v>1277</v>
      </c>
      <c r="S6" s="186">
        <f t="shared" si="0"/>
        <v>529</v>
      </c>
      <c r="T6" s="186">
        <f>T7+T8</f>
        <v>362</v>
      </c>
      <c r="U6" s="186">
        <f>U7+U8</f>
        <v>135</v>
      </c>
      <c r="V6" s="186">
        <f t="shared" si="0"/>
        <v>64</v>
      </c>
      <c r="W6" s="186">
        <f t="shared" si="0"/>
        <v>3101</v>
      </c>
      <c r="X6" s="187">
        <f t="shared" si="0"/>
        <v>10721</v>
      </c>
      <c r="Y6" s="188">
        <f>SUM(D6:X6)</f>
        <v>186919</v>
      </c>
      <c r="Z6" s="189">
        <f>(Y6/$Y$20*100)</f>
        <v>19.650510871862046</v>
      </c>
      <c r="AA6" s="26"/>
    </row>
    <row r="7" spans="1:29" s="5" customFormat="1" ht="42.45" customHeight="1" x14ac:dyDescent="0.2">
      <c r="B7" s="190"/>
      <c r="C7" s="191" t="s">
        <v>83</v>
      </c>
      <c r="D7" s="192">
        <v>38362</v>
      </c>
      <c r="E7" s="192">
        <v>11937</v>
      </c>
      <c r="F7" s="192">
        <v>10670</v>
      </c>
      <c r="G7" s="192">
        <v>69174</v>
      </c>
      <c r="H7" s="192">
        <v>14572</v>
      </c>
      <c r="I7" s="192">
        <v>3692</v>
      </c>
      <c r="J7" s="192">
        <v>3043</v>
      </c>
      <c r="K7" s="192">
        <v>724</v>
      </c>
      <c r="L7" s="192">
        <v>3224</v>
      </c>
      <c r="M7" s="192">
        <v>1126</v>
      </c>
      <c r="N7" s="192">
        <v>214</v>
      </c>
      <c r="O7" s="192">
        <v>4644</v>
      </c>
      <c r="P7" s="192">
        <v>969</v>
      </c>
      <c r="Q7" s="192">
        <v>1573</v>
      </c>
      <c r="R7" s="192">
        <v>880</v>
      </c>
      <c r="S7" s="192">
        <v>317</v>
      </c>
      <c r="T7" s="192">
        <v>263</v>
      </c>
      <c r="U7" s="192">
        <v>50</v>
      </c>
      <c r="V7" s="192">
        <v>37</v>
      </c>
      <c r="W7" s="192">
        <v>2721</v>
      </c>
      <c r="X7" s="193">
        <v>9298</v>
      </c>
      <c r="Y7" s="194">
        <f t="shared" ref="Y7:Y20" si="1">SUM(D7:X7)</f>
        <v>177490</v>
      </c>
      <c r="Z7" s="189">
        <f t="shared" ref="Z7:Z19" si="2">(Y7/$Y$20*100)</f>
        <v>18.659254407774462</v>
      </c>
      <c r="AA7" s="26"/>
    </row>
    <row r="8" spans="1:29" s="5" customFormat="1" ht="42.45" customHeight="1" x14ac:dyDescent="0.2">
      <c r="B8" s="195"/>
      <c r="C8" s="191" t="s">
        <v>89</v>
      </c>
      <c r="D8" s="196">
        <v>456</v>
      </c>
      <c r="E8" s="196">
        <v>391</v>
      </c>
      <c r="F8" s="196">
        <v>450</v>
      </c>
      <c r="G8" s="196">
        <v>686</v>
      </c>
      <c r="H8" s="196">
        <v>1570</v>
      </c>
      <c r="I8" s="196">
        <v>796</v>
      </c>
      <c r="J8" s="196">
        <v>236</v>
      </c>
      <c r="K8" s="196">
        <v>76</v>
      </c>
      <c r="L8" s="196">
        <v>158</v>
      </c>
      <c r="M8" s="196">
        <v>128</v>
      </c>
      <c r="N8" s="196">
        <v>231</v>
      </c>
      <c r="O8" s="196">
        <v>1355</v>
      </c>
      <c r="P8" s="196">
        <v>152</v>
      </c>
      <c r="Q8" s="196">
        <v>121</v>
      </c>
      <c r="R8" s="196">
        <v>397</v>
      </c>
      <c r="S8" s="196">
        <v>212</v>
      </c>
      <c r="T8" s="196">
        <v>99</v>
      </c>
      <c r="U8" s="196">
        <v>85</v>
      </c>
      <c r="V8" s="196">
        <v>27</v>
      </c>
      <c r="W8" s="196">
        <v>380</v>
      </c>
      <c r="X8" s="197">
        <v>1423</v>
      </c>
      <c r="Y8" s="194">
        <f t="shared" si="1"/>
        <v>9429</v>
      </c>
      <c r="Z8" s="189">
        <f t="shared" si="2"/>
        <v>0.99125646408758461</v>
      </c>
      <c r="AA8" s="26"/>
    </row>
    <row r="9" spans="1:29" s="5" customFormat="1" ht="42.45" customHeight="1" x14ac:dyDescent="0.2">
      <c r="B9" s="198" t="s">
        <v>90</v>
      </c>
      <c r="C9" s="199"/>
      <c r="D9" s="186">
        <v>1967</v>
      </c>
      <c r="E9" s="186">
        <v>1648</v>
      </c>
      <c r="F9" s="186">
        <v>1133</v>
      </c>
      <c r="G9" s="186">
        <v>3917</v>
      </c>
      <c r="H9" s="186">
        <v>2733</v>
      </c>
      <c r="I9" s="186">
        <v>4426</v>
      </c>
      <c r="J9" s="186">
        <v>220</v>
      </c>
      <c r="K9" s="186">
        <v>33</v>
      </c>
      <c r="L9" s="186">
        <v>372</v>
      </c>
      <c r="M9" s="186">
        <v>33</v>
      </c>
      <c r="N9" s="186">
        <v>43</v>
      </c>
      <c r="O9" s="186">
        <v>1438</v>
      </c>
      <c r="P9" s="186">
        <v>536</v>
      </c>
      <c r="Q9" s="186">
        <v>1259</v>
      </c>
      <c r="R9" s="186">
        <v>243</v>
      </c>
      <c r="S9" s="186">
        <v>649</v>
      </c>
      <c r="T9" s="186">
        <v>177</v>
      </c>
      <c r="U9" s="186">
        <v>80</v>
      </c>
      <c r="V9" s="186">
        <v>9</v>
      </c>
      <c r="W9" s="186">
        <v>691</v>
      </c>
      <c r="X9" s="187">
        <v>1462</v>
      </c>
      <c r="Y9" s="188">
        <f t="shared" si="1"/>
        <v>23069</v>
      </c>
      <c r="Z9" s="189">
        <f t="shared" si="2"/>
        <v>2.4252089691416368</v>
      </c>
      <c r="AA9" s="26"/>
    </row>
    <row r="10" spans="1:29" ht="42.45" customHeight="1" x14ac:dyDescent="0.2">
      <c r="B10" s="184" t="s">
        <v>103</v>
      </c>
      <c r="C10" s="185"/>
      <c r="D10" s="186">
        <f>D11+D12</f>
        <v>1176</v>
      </c>
      <c r="E10" s="186">
        <f>E11+E12</f>
        <v>505</v>
      </c>
      <c r="F10" s="186">
        <f>F11+F12</f>
        <v>442</v>
      </c>
      <c r="G10" s="186">
        <f>G11+G12</f>
        <v>1047</v>
      </c>
      <c r="H10" s="186">
        <f t="shared" ref="H10:X10" si="3">H11+H12</f>
        <v>3239</v>
      </c>
      <c r="I10" s="186">
        <f>I11+I12</f>
        <v>1137</v>
      </c>
      <c r="J10" s="186">
        <f t="shared" si="3"/>
        <v>231</v>
      </c>
      <c r="K10" s="186">
        <f t="shared" si="3"/>
        <v>790</v>
      </c>
      <c r="L10" s="186">
        <f t="shared" si="3"/>
        <v>94</v>
      </c>
      <c r="M10" s="186">
        <f t="shared" si="3"/>
        <v>120</v>
      </c>
      <c r="N10" s="186">
        <f t="shared" si="3"/>
        <v>28</v>
      </c>
      <c r="O10" s="186">
        <f t="shared" si="3"/>
        <v>589</v>
      </c>
      <c r="P10" s="186">
        <f t="shared" si="3"/>
        <v>89</v>
      </c>
      <c r="Q10" s="186">
        <f t="shared" si="3"/>
        <v>132</v>
      </c>
      <c r="R10" s="186">
        <f>R11+R12</f>
        <v>304</v>
      </c>
      <c r="S10" s="186">
        <f t="shared" si="3"/>
        <v>181</v>
      </c>
      <c r="T10" s="186">
        <f>T11+T12</f>
        <v>74</v>
      </c>
      <c r="U10" s="186">
        <f>U11+U12</f>
        <v>38</v>
      </c>
      <c r="V10" s="186">
        <f t="shared" si="3"/>
        <v>5</v>
      </c>
      <c r="W10" s="186">
        <f t="shared" si="3"/>
        <v>240</v>
      </c>
      <c r="X10" s="187">
        <f t="shared" si="3"/>
        <v>4599</v>
      </c>
      <c r="Y10" s="188">
        <f t="shared" si="1"/>
        <v>15060</v>
      </c>
      <c r="Z10" s="189">
        <f t="shared" si="2"/>
        <v>1.5832349505948695</v>
      </c>
    </row>
    <row r="11" spans="1:29" ht="42.45" customHeight="1" x14ac:dyDescent="0.2">
      <c r="B11" s="190"/>
      <c r="C11" s="191" t="s">
        <v>91</v>
      </c>
      <c r="D11" s="192">
        <v>166</v>
      </c>
      <c r="E11" s="192">
        <v>59</v>
      </c>
      <c r="F11" s="192">
        <v>155</v>
      </c>
      <c r="G11" s="192">
        <v>304</v>
      </c>
      <c r="H11" s="192">
        <v>1184</v>
      </c>
      <c r="I11" s="192">
        <v>402</v>
      </c>
      <c r="J11" s="192">
        <v>108</v>
      </c>
      <c r="K11" s="192">
        <v>323</v>
      </c>
      <c r="L11" s="192">
        <v>50</v>
      </c>
      <c r="M11" s="192">
        <v>87</v>
      </c>
      <c r="N11" s="192">
        <v>20</v>
      </c>
      <c r="O11" s="192">
        <v>213</v>
      </c>
      <c r="P11" s="192">
        <v>16</v>
      </c>
      <c r="Q11" s="192">
        <v>32</v>
      </c>
      <c r="R11" s="192">
        <v>50</v>
      </c>
      <c r="S11" s="192">
        <v>28</v>
      </c>
      <c r="T11" s="192">
        <v>14</v>
      </c>
      <c r="U11" s="192">
        <v>6</v>
      </c>
      <c r="V11" s="192">
        <v>4</v>
      </c>
      <c r="W11" s="192">
        <v>81</v>
      </c>
      <c r="X11" s="193">
        <v>2065</v>
      </c>
      <c r="Y11" s="194">
        <f t="shared" si="1"/>
        <v>5367</v>
      </c>
      <c r="Z11" s="189">
        <f t="shared" si="2"/>
        <v>0.56422456705462576</v>
      </c>
    </row>
    <row r="12" spans="1:29" ht="42.45" customHeight="1" x14ac:dyDescent="0.2">
      <c r="B12" s="195"/>
      <c r="C12" s="191" t="s">
        <v>92</v>
      </c>
      <c r="D12" s="192">
        <v>1010</v>
      </c>
      <c r="E12" s="192">
        <v>446</v>
      </c>
      <c r="F12" s="192">
        <v>287</v>
      </c>
      <c r="G12" s="192">
        <v>743</v>
      </c>
      <c r="H12" s="192">
        <v>2055</v>
      </c>
      <c r="I12" s="192">
        <v>735</v>
      </c>
      <c r="J12" s="192">
        <v>123</v>
      </c>
      <c r="K12" s="192">
        <v>467</v>
      </c>
      <c r="L12" s="192">
        <v>44</v>
      </c>
      <c r="M12" s="192">
        <v>33</v>
      </c>
      <c r="N12" s="192">
        <v>8</v>
      </c>
      <c r="O12" s="192">
        <v>376</v>
      </c>
      <c r="P12" s="192">
        <v>73</v>
      </c>
      <c r="Q12" s="192">
        <v>100</v>
      </c>
      <c r="R12" s="192">
        <v>254</v>
      </c>
      <c r="S12" s="192">
        <v>153</v>
      </c>
      <c r="T12" s="192">
        <v>60</v>
      </c>
      <c r="U12" s="192">
        <v>32</v>
      </c>
      <c r="V12" s="192">
        <v>1</v>
      </c>
      <c r="W12" s="192">
        <v>159</v>
      </c>
      <c r="X12" s="193">
        <v>2534</v>
      </c>
      <c r="Y12" s="194">
        <f t="shared" si="1"/>
        <v>9693</v>
      </c>
      <c r="Z12" s="189">
        <f t="shared" si="2"/>
        <v>1.0190103835402438</v>
      </c>
    </row>
    <row r="13" spans="1:29" ht="42.45" customHeight="1" x14ac:dyDescent="0.2">
      <c r="B13" s="198" t="s">
        <v>104</v>
      </c>
      <c r="C13" s="199"/>
      <c r="D13" s="186">
        <v>281</v>
      </c>
      <c r="E13" s="186">
        <v>1246</v>
      </c>
      <c r="F13" s="186">
        <v>149</v>
      </c>
      <c r="G13" s="186">
        <v>458</v>
      </c>
      <c r="H13" s="186">
        <v>214</v>
      </c>
      <c r="I13" s="186">
        <v>1715</v>
      </c>
      <c r="J13" s="186">
        <v>72</v>
      </c>
      <c r="K13" s="186">
        <v>16</v>
      </c>
      <c r="L13" s="186">
        <v>232</v>
      </c>
      <c r="M13" s="186">
        <v>141</v>
      </c>
      <c r="N13" s="186">
        <v>26</v>
      </c>
      <c r="O13" s="186">
        <v>2425</v>
      </c>
      <c r="P13" s="186">
        <v>419</v>
      </c>
      <c r="Q13" s="186">
        <v>1680</v>
      </c>
      <c r="R13" s="186">
        <v>605</v>
      </c>
      <c r="S13" s="186">
        <v>576</v>
      </c>
      <c r="T13" s="186">
        <v>306</v>
      </c>
      <c r="U13" s="186">
        <v>280</v>
      </c>
      <c r="V13" s="186">
        <v>36</v>
      </c>
      <c r="W13" s="186">
        <v>3484</v>
      </c>
      <c r="X13" s="187">
        <v>3356</v>
      </c>
      <c r="Y13" s="188">
        <f t="shared" si="1"/>
        <v>17717</v>
      </c>
      <c r="Z13" s="189">
        <f t="shared" si="2"/>
        <v>1.8625613293286392</v>
      </c>
    </row>
    <row r="14" spans="1:29" ht="42.45" customHeight="1" x14ac:dyDescent="0.2">
      <c r="B14" s="184" t="s">
        <v>105</v>
      </c>
      <c r="C14" s="185"/>
      <c r="D14" s="186">
        <f>D15+D16</f>
        <v>34980</v>
      </c>
      <c r="E14" s="186">
        <f>E15+E16</f>
        <v>20367</v>
      </c>
      <c r="F14" s="186">
        <f>F15+F16</f>
        <v>30806</v>
      </c>
      <c r="G14" s="186">
        <f>G15+G16</f>
        <v>61367</v>
      </c>
      <c r="H14" s="186">
        <f t="shared" ref="H14:X14" si="4">H15+H16</f>
        <v>19319</v>
      </c>
      <c r="I14" s="186">
        <f>I15+I16</f>
        <v>18695</v>
      </c>
      <c r="J14" s="186">
        <f t="shared" si="4"/>
        <v>13969</v>
      </c>
      <c r="K14" s="186">
        <f t="shared" si="4"/>
        <v>3655</v>
      </c>
      <c r="L14" s="186">
        <f t="shared" si="4"/>
        <v>8363</v>
      </c>
      <c r="M14" s="186">
        <f t="shared" si="4"/>
        <v>2180</v>
      </c>
      <c r="N14" s="186">
        <f t="shared" si="4"/>
        <v>1368</v>
      </c>
      <c r="O14" s="186">
        <f t="shared" si="4"/>
        <v>22803</v>
      </c>
      <c r="P14" s="186">
        <f t="shared" si="4"/>
        <v>3612</v>
      </c>
      <c r="Q14" s="186">
        <f t="shared" si="4"/>
        <v>10212</v>
      </c>
      <c r="R14" s="186">
        <f>R15+R16</f>
        <v>7575</v>
      </c>
      <c r="S14" s="186">
        <f t="shared" si="4"/>
        <v>8493</v>
      </c>
      <c r="T14" s="186">
        <f>T15+T16</f>
        <v>1604</v>
      </c>
      <c r="U14" s="186">
        <f>U15+U16</f>
        <v>2168</v>
      </c>
      <c r="V14" s="186">
        <f t="shared" si="4"/>
        <v>382</v>
      </c>
      <c r="W14" s="186">
        <f t="shared" si="4"/>
        <v>40610</v>
      </c>
      <c r="X14" s="187">
        <f t="shared" si="4"/>
        <v>89825</v>
      </c>
      <c r="Y14" s="188">
        <f t="shared" si="1"/>
        <v>402353</v>
      </c>
      <c r="Z14" s="189">
        <f t="shared" si="2"/>
        <v>42.298760430059595</v>
      </c>
    </row>
    <row r="15" spans="1:29" ht="42.45" customHeight="1" x14ac:dyDescent="0.2">
      <c r="B15" s="190"/>
      <c r="C15" s="191" t="s">
        <v>95</v>
      </c>
      <c r="D15" s="192">
        <v>15372</v>
      </c>
      <c r="E15" s="192">
        <v>12008</v>
      </c>
      <c r="F15" s="192">
        <v>27150</v>
      </c>
      <c r="G15" s="192">
        <v>31261</v>
      </c>
      <c r="H15" s="192">
        <v>10998</v>
      </c>
      <c r="I15" s="192">
        <v>6625</v>
      </c>
      <c r="J15" s="192">
        <v>13003</v>
      </c>
      <c r="K15" s="192">
        <v>3282</v>
      </c>
      <c r="L15" s="192">
        <v>6750</v>
      </c>
      <c r="M15" s="192">
        <v>1819</v>
      </c>
      <c r="N15" s="192">
        <v>1252</v>
      </c>
      <c r="O15" s="192">
        <v>17752</v>
      </c>
      <c r="P15" s="192">
        <v>3047</v>
      </c>
      <c r="Q15" s="192">
        <v>9376</v>
      </c>
      <c r="R15" s="192">
        <v>7202</v>
      </c>
      <c r="S15" s="192">
        <v>8170</v>
      </c>
      <c r="T15" s="192">
        <v>1502</v>
      </c>
      <c r="U15" s="192">
        <v>2086</v>
      </c>
      <c r="V15" s="192">
        <v>267</v>
      </c>
      <c r="W15" s="192">
        <v>17560</v>
      </c>
      <c r="X15" s="193">
        <v>58367</v>
      </c>
      <c r="Y15" s="194">
        <f t="shared" si="1"/>
        <v>254849</v>
      </c>
      <c r="Z15" s="189">
        <f t="shared" si="2"/>
        <v>26.791888706782995</v>
      </c>
    </row>
    <row r="16" spans="1:29" ht="42.45" customHeight="1" x14ac:dyDescent="0.2">
      <c r="B16" s="195"/>
      <c r="C16" s="191" t="s">
        <v>96</v>
      </c>
      <c r="D16" s="192">
        <v>19608</v>
      </c>
      <c r="E16" s="192">
        <v>8359</v>
      </c>
      <c r="F16" s="192">
        <v>3656</v>
      </c>
      <c r="G16" s="192">
        <v>30106</v>
      </c>
      <c r="H16" s="192">
        <v>8321</v>
      </c>
      <c r="I16" s="192">
        <v>12070</v>
      </c>
      <c r="J16" s="192">
        <v>966</v>
      </c>
      <c r="K16" s="192">
        <v>373</v>
      </c>
      <c r="L16" s="192">
        <v>1613</v>
      </c>
      <c r="M16" s="192">
        <v>361</v>
      </c>
      <c r="N16" s="192">
        <v>116</v>
      </c>
      <c r="O16" s="192">
        <v>5051</v>
      </c>
      <c r="P16" s="192">
        <v>565</v>
      </c>
      <c r="Q16" s="192">
        <v>836</v>
      </c>
      <c r="R16" s="192">
        <v>373</v>
      </c>
      <c r="S16" s="192">
        <v>323</v>
      </c>
      <c r="T16" s="192">
        <v>102</v>
      </c>
      <c r="U16" s="192">
        <v>82</v>
      </c>
      <c r="V16" s="192">
        <v>115</v>
      </c>
      <c r="W16" s="192">
        <v>23050</v>
      </c>
      <c r="X16" s="193">
        <v>31458</v>
      </c>
      <c r="Y16" s="194">
        <f t="shared" si="1"/>
        <v>147504</v>
      </c>
      <c r="Z16" s="189">
        <f t="shared" si="2"/>
        <v>15.506871723276602</v>
      </c>
    </row>
    <row r="17" spans="2:29" ht="42.45" customHeight="1" x14ac:dyDescent="0.2">
      <c r="B17" s="184" t="s">
        <v>106</v>
      </c>
      <c r="C17" s="185"/>
      <c r="D17" s="186">
        <f>D18+D19</f>
        <v>18776</v>
      </c>
      <c r="E17" s="186">
        <f>E18+E19</f>
        <v>20761</v>
      </c>
      <c r="F17" s="186">
        <f>F18+F19</f>
        <v>10980</v>
      </c>
      <c r="G17" s="186">
        <f>G18+G19</f>
        <v>38493</v>
      </c>
      <c r="H17" s="186">
        <f t="shared" ref="H17:X17" si="5">H18+H19</f>
        <v>8578</v>
      </c>
      <c r="I17" s="186">
        <f>I18+I19</f>
        <v>5138</v>
      </c>
      <c r="J17" s="186">
        <f t="shared" si="5"/>
        <v>5227</v>
      </c>
      <c r="K17" s="186">
        <f t="shared" si="5"/>
        <v>537</v>
      </c>
      <c r="L17" s="186">
        <f t="shared" si="5"/>
        <v>3173</v>
      </c>
      <c r="M17" s="186">
        <f t="shared" si="5"/>
        <v>1883</v>
      </c>
      <c r="N17" s="186">
        <f t="shared" si="5"/>
        <v>1353</v>
      </c>
      <c r="O17" s="186">
        <f t="shared" si="5"/>
        <v>18342</v>
      </c>
      <c r="P17" s="186">
        <f t="shared" si="5"/>
        <v>3309</v>
      </c>
      <c r="Q17" s="186">
        <f t="shared" si="5"/>
        <v>10054</v>
      </c>
      <c r="R17" s="186">
        <f>R18+R19</f>
        <v>8787</v>
      </c>
      <c r="S17" s="186">
        <f t="shared" si="5"/>
        <v>4103</v>
      </c>
      <c r="T17" s="186">
        <f>T18+T19</f>
        <v>1405</v>
      </c>
      <c r="U17" s="186">
        <f>U18+U19</f>
        <v>1805</v>
      </c>
      <c r="V17" s="186">
        <f t="shared" si="5"/>
        <v>498</v>
      </c>
      <c r="W17" s="186">
        <f t="shared" si="5"/>
        <v>96026</v>
      </c>
      <c r="X17" s="187">
        <f t="shared" si="5"/>
        <v>46871</v>
      </c>
      <c r="Y17" s="188">
        <f t="shared" si="1"/>
        <v>306099</v>
      </c>
      <c r="Z17" s="189">
        <f t="shared" si="2"/>
        <v>32.17972344901321</v>
      </c>
    </row>
    <row r="18" spans="2:29" ht="42.45" customHeight="1" x14ac:dyDescent="0.2">
      <c r="B18" s="190"/>
      <c r="C18" s="191" t="s">
        <v>97</v>
      </c>
      <c r="D18" s="192">
        <v>6007</v>
      </c>
      <c r="E18" s="192">
        <v>9024</v>
      </c>
      <c r="F18" s="192">
        <v>5789</v>
      </c>
      <c r="G18" s="192">
        <v>20544</v>
      </c>
      <c r="H18" s="192">
        <v>6036</v>
      </c>
      <c r="I18" s="192">
        <v>3344</v>
      </c>
      <c r="J18" s="192">
        <v>4775</v>
      </c>
      <c r="K18" s="192">
        <v>480</v>
      </c>
      <c r="L18" s="192">
        <v>2450</v>
      </c>
      <c r="M18" s="192">
        <v>1635</v>
      </c>
      <c r="N18" s="192">
        <v>1142</v>
      </c>
      <c r="O18" s="192">
        <v>10408</v>
      </c>
      <c r="P18" s="192">
        <v>2340</v>
      </c>
      <c r="Q18" s="192">
        <v>5617</v>
      </c>
      <c r="R18" s="192">
        <v>7738</v>
      </c>
      <c r="S18" s="192">
        <v>3102</v>
      </c>
      <c r="T18" s="192">
        <v>900</v>
      </c>
      <c r="U18" s="192">
        <v>1525</v>
      </c>
      <c r="V18" s="192">
        <v>340</v>
      </c>
      <c r="W18" s="192">
        <v>10485</v>
      </c>
      <c r="X18" s="193">
        <v>28507</v>
      </c>
      <c r="Y18" s="194">
        <f t="shared" si="1"/>
        <v>132188</v>
      </c>
      <c r="Z18" s="189">
        <f t="shared" si="2"/>
        <v>13.896723881091274</v>
      </c>
    </row>
    <row r="19" spans="2:29" ht="42.45" customHeight="1" thickBot="1" x14ac:dyDescent="0.25">
      <c r="B19" s="200"/>
      <c r="C19" s="201" t="s">
        <v>98</v>
      </c>
      <c r="D19" s="202">
        <v>12769</v>
      </c>
      <c r="E19" s="202">
        <v>11737</v>
      </c>
      <c r="F19" s="202">
        <v>5191</v>
      </c>
      <c r="G19" s="202">
        <v>17949</v>
      </c>
      <c r="H19" s="202">
        <v>2542</v>
      </c>
      <c r="I19" s="202">
        <v>1794</v>
      </c>
      <c r="J19" s="202">
        <v>452</v>
      </c>
      <c r="K19" s="202">
        <v>57</v>
      </c>
      <c r="L19" s="202">
        <v>723</v>
      </c>
      <c r="M19" s="202">
        <v>248</v>
      </c>
      <c r="N19" s="202">
        <v>211</v>
      </c>
      <c r="O19" s="202">
        <v>7934</v>
      </c>
      <c r="P19" s="202">
        <v>969</v>
      </c>
      <c r="Q19" s="202">
        <v>4437</v>
      </c>
      <c r="R19" s="202">
        <v>1049</v>
      </c>
      <c r="S19" s="202">
        <v>1001</v>
      </c>
      <c r="T19" s="202">
        <v>505</v>
      </c>
      <c r="U19" s="202">
        <v>280</v>
      </c>
      <c r="V19" s="202">
        <v>158</v>
      </c>
      <c r="W19" s="202">
        <v>85541</v>
      </c>
      <c r="X19" s="203">
        <v>18364</v>
      </c>
      <c r="Y19" s="204">
        <f t="shared" si="1"/>
        <v>173911</v>
      </c>
      <c r="Z19" s="205">
        <f t="shared" si="2"/>
        <v>18.282999567921937</v>
      </c>
    </row>
    <row r="20" spans="2:29" ht="42.45" customHeight="1" thickTop="1" x14ac:dyDescent="0.2">
      <c r="B20" s="206" t="s">
        <v>7</v>
      </c>
      <c r="C20" s="207"/>
      <c r="D20" s="208">
        <f t="shared" ref="D20:W20" si="6">D6+D9+D10+D13+D14+D17</f>
        <v>95998</v>
      </c>
      <c r="E20" s="208">
        <f t="shared" si="6"/>
        <v>56855</v>
      </c>
      <c r="F20" s="208">
        <f t="shared" si="6"/>
        <v>54630</v>
      </c>
      <c r="G20" s="208">
        <f t="shared" si="6"/>
        <v>175142</v>
      </c>
      <c r="H20" s="208">
        <f t="shared" si="6"/>
        <v>50225</v>
      </c>
      <c r="I20" s="208">
        <f t="shared" si="6"/>
        <v>35599</v>
      </c>
      <c r="J20" s="208">
        <f t="shared" si="6"/>
        <v>22998</v>
      </c>
      <c r="K20" s="208">
        <f t="shared" si="6"/>
        <v>5831</v>
      </c>
      <c r="L20" s="208">
        <f t="shared" si="6"/>
        <v>15616</v>
      </c>
      <c r="M20" s="208">
        <f t="shared" si="6"/>
        <v>5611</v>
      </c>
      <c r="N20" s="208">
        <f t="shared" si="6"/>
        <v>3263</v>
      </c>
      <c r="O20" s="208">
        <f t="shared" si="6"/>
        <v>51596</v>
      </c>
      <c r="P20" s="208">
        <f t="shared" si="6"/>
        <v>9086</v>
      </c>
      <c r="Q20" s="208">
        <f t="shared" si="6"/>
        <v>25031</v>
      </c>
      <c r="R20" s="208">
        <f>R6+R9+R10+R13+R14+R17</f>
        <v>18791</v>
      </c>
      <c r="S20" s="208">
        <f t="shared" si="6"/>
        <v>14531</v>
      </c>
      <c r="T20" s="208">
        <f>T6+T9+T10+T13+T14+T17</f>
        <v>3928</v>
      </c>
      <c r="U20" s="208">
        <f>U6+U9+U10+U13+U14+U17</f>
        <v>4506</v>
      </c>
      <c r="V20" s="208">
        <f t="shared" si="6"/>
        <v>994</v>
      </c>
      <c r="W20" s="208">
        <f t="shared" si="6"/>
        <v>144152</v>
      </c>
      <c r="X20" s="209">
        <f>X6+X9+X10+X13+X14+X17</f>
        <v>156834</v>
      </c>
      <c r="Y20" s="210">
        <f t="shared" si="1"/>
        <v>951217</v>
      </c>
      <c r="Z20" s="211">
        <v>100</v>
      </c>
      <c r="AC20" s="212"/>
    </row>
    <row r="21" spans="2:29" x14ac:dyDescent="0.2">
      <c r="X21" s="213"/>
    </row>
    <row r="22" spans="2:29" x14ac:dyDescent="0.2">
      <c r="X22" s="213"/>
    </row>
    <row r="23" spans="2:29" x14ac:dyDescent="0.2">
      <c r="X23" s="213"/>
      <c r="Y23" s="104">
        <f>Y6+Y9+Y10+Y13+Y14+Y17</f>
        <v>951217</v>
      </c>
    </row>
    <row r="24" spans="2:29" x14ac:dyDescent="0.2">
      <c r="X24" s="213"/>
    </row>
    <row r="25" spans="2:29" x14ac:dyDescent="0.2">
      <c r="X25" s="213"/>
    </row>
    <row r="26" spans="2:29" x14ac:dyDescent="0.2">
      <c r="X26" s="213"/>
    </row>
    <row r="27" spans="2:29" x14ac:dyDescent="0.2">
      <c r="X27" s="213"/>
    </row>
    <row r="28" spans="2:29" x14ac:dyDescent="0.2">
      <c r="X28" s="213"/>
    </row>
    <row r="48" spans="2:26" x14ac:dyDescent="0.2"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</row>
    <row r="49" spans="2:26" x14ac:dyDescent="0.2"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</row>
    <row r="50" spans="2:26" x14ac:dyDescent="0.2"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</row>
  </sheetData>
  <mergeCells count="15">
    <mergeCell ref="B20:C20"/>
    <mergeCell ref="B6:C6"/>
    <mergeCell ref="B9:C9"/>
    <mergeCell ref="B10:C10"/>
    <mergeCell ref="B13:C13"/>
    <mergeCell ref="B14:C14"/>
    <mergeCell ref="B17:C17"/>
    <mergeCell ref="X2:Z3"/>
    <mergeCell ref="B4:C5"/>
    <mergeCell ref="D4:N4"/>
    <mergeCell ref="O4:P4"/>
    <mergeCell ref="Q4:V4"/>
    <mergeCell ref="X4:X5"/>
    <mergeCell ref="Y4:Y5"/>
    <mergeCell ref="Z4:Z5"/>
  </mergeCells>
  <phoneticPr fontId="3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0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C43EE-B37B-473D-BC5D-E4122BBA65C7}">
  <sheetPr>
    <tabColor indexed="11"/>
    <pageSetUpPr fitToPage="1"/>
  </sheetPr>
  <dimension ref="A1:AB32"/>
  <sheetViews>
    <sheetView showGridLines="0" zoomScale="55" zoomScaleNormal="55" zoomScaleSheetLayoutView="50" workbookViewId="0">
      <selection activeCell="J3" sqref="J3"/>
    </sheetView>
  </sheetViews>
  <sheetFormatPr defaultRowHeight="13.2" x14ac:dyDescent="0.2"/>
  <cols>
    <col min="1" max="1" width="4.69921875" style="4" customWidth="1"/>
    <col min="2" max="2" width="11.5" style="4" customWidth="1"/>
    <col min="3" max="23" width="9.796875" style="4" customWidth="1"/>
    <col min="24" max="24" width="10.8984375" style="4" customWidth="1"/>
    <col min="25" max="25" width="9.19921875" style="4" customWidth="1"/>
    <col min="26" max="27" width="5.09765625" style="4" customWidth="1"/>
    <col min="28" max="49" width="7" style="4" customWidth="1"/>
    <col min="50" max="56" width="8.796875" style="4"/>
    <col min="57" max="57" width="7.59765625" style="4" customWidth="1"/>
    <col min="58" max="58" width="8" style="4" customWidth="1"/>
    <col min="59" max="16384" width="8.796875" style="4"/>
  </cols>
  <sheetData>
    <row r="1" spans="1:28" ht="20.25" customHeight="1" x14ac:dyDescent="0.2">
      <c r="A1" s="234" t="s">
        <v>138</v>
      </c>
      <c r="B1" s="2"/>
      <c r="C1" s="3"/>
      <c r="E1" s="3"/>
      <c r="F1" s="3"/>
      <c r="G1" s="3"/>
    </row>
    <row r="2" spans="1:28" ht="13.95" customHeight="1" x14ac:dyDescent="0.2">
      <c r="A2" s="215"/>
      <c r="B2" s="2"/>
      <c r="C2" s="3"/>
      <c r="E2" s="3"/>
      <c r="F2" s="3"/>
      <c r="G2" s="3"/>
    </row>
    <row r="3" spans="1:28" ht="23.4" x14ac:dyDescent="0.3">
      <c r="B3" s="163" t="s">
        <v>139</v>
      </c>
      <c r="W3" s="164" t="s">
        <v>0</v>
      </c>
      <c r="X3" s="164"/>
      <c r="Y3" s="164"/>
    </row>
    <row r="4" spans="1:28" ht="4.05" customHeight="1" x14ac:dyDescent="0.2">
      <c r="B4" s="105"/>
      <c r="W4" s="164"/>
      <c r="X4" s="216"/>
      <c r="Y4" s="164"/>
    </row>
    <row r="5" spans="1:28" ht="41.55" hidden="1" customHeight="1" x14ac:dyDescent="0.2">
      <c r="W5" s="165"/>
      <c r="X5" s="217"/>
      <c r="Y5" s="165"/>
    </row>
    <row r="6" spans="1:28" s="5" customFormat="1" ht="27.6" customHeight="1" x14ac:dyDescent="0.2">
      <c r="B6" s="218" t="s">
        <v>107</v>
      </c>
      <c r="C6" s="169" t="s">
        <v>2</v>
      </c>
      <c r="D6" s="169"/>
      <c r="E6" s="169"/>
      <c r="F6" s="169"/>
      <c r="G6" s="169"/>
      <c r="H6" s="169"/>
      <c r="I6" s="169"/>
      <c r="J6" s="169"/>
      <c r="K6" s="169"/>
      <c r="L6" s="169"/>
      <c r="M6" s="170"/>
      <c r="N6" s="168" t="s">
        <v>3</v>
      </c>
      <c r="O6" s="170"/>
      <c r="P6" s="168" t="s">
        <v>4</v>
      </c>
      <c r="Q6" s="169"/>
      <c r="R6" s="169"/>
      <c r="S6" s="169"/>
      <c r="T6" s="169"/>
      <c r="U6" s="170"/>
      <c r="V6" s="171" t="s">
        <v>5</v>
      </c>
      <c r="W6" s="172" t="s">
        <v>100</v>
      </c>
      <c r="X6" s="219" t="s">
        <v>7</v>
      </c>
      <c r="Y6" s="220" t="s">
        <v>101</v>
      </c>
      <c r="AB6" s="1"/>
    </row>
    <row r="7" spans="1:28" s="5" customFormat="1" ht="34.200000000000003" customHeight="1" x14ac:dyDescent="0.2">
      <c r="B7" s="221"/>
      <c r="C7" s="177" t="s">
        <v>108</v>
      </c>
      <c r="D7" s="178" t="s">
        <v>109</v>
      </c>
      <c r="E7" s="177" t="s">
        <v>46</v>
      </c>
      <c r="F7" s="177" t="s">
        <v>110</v>
      </c>
      <c r="G7" s="177" t="s">
        <v>111</v>
      </c>
      <c r="H7" s="178" t="s">
        <v>112</v>
      </c>
      <c r="I7" s="178" t="s">
        <v>113</v>
      </c>
      <c r="J7" s="179" t="s">
        <v>47</v>
      </c>
      <c r="K7" s="178" t="s">
        <v>48</v>
      </c>
      <c r="L7" s="178" t="s">
        <v>49</v>
      </c>
      <c r="M7" s="178" t="s">
        <v>50</v>
      </c>
      <c r="N7" s="177" t="s">
        <v>51</v>
      </c>
      <c r="O7" s="180" t="s">
        <v>52</v>
      </c>
      <c r="P7" s="177" t="s">
        <v>53</v>
      </c>
      <c r="Q7" s="178" t="s">
        <v>56</v>
      </c>
      <c r="R7" s="177" t="s">
        <v>54</v>
      </c>
      <c r="S7" s="178" t="s">
        <v>57</v>
      </c>
      <c r="T7" s="178" t="s">
        <v>58</v>
      </c>
      <c r="U7" s="180" t="s">
        <v>55</v>
      </c>
      <c r="V7" s="178" t="s">
        <v>59</v>
      </c>
      <c r="W7" s="181"/>
      <c r="X7" s="222"/>
      <c r="Y7" s="223"/>
      <c r="Z7" s="21"/>
    </row>
    <row r="8" spans="1:28" s="5" customFormat="1" ht="34.200000000000003" customHeight="1" x14ac:dyDescent="0.2">
      <c r="B8" s="224" t="s">
        <v>114</v>
      </c>
      <c r="C8" s="192">
        <v>14030</v>
      </c>
      <c r="D8" s="192">
        <v>10936</v>
      </c>
      <c r="E8" s="192">
        <v>25003</v>
      </c>
      <c r="F8" s="192">
        <v>23105</v>
      </c>
      <c r="G8" s="192">
        <v>10665</v>
      </c>
      <c r="H8" s="192">
        <v>6044</v>
      </c>
      <c r="I8" s="192">
        <v>11211</v>
      </c>
      <c r="J8" s="192">
        <v>1928</v>
      </c>
      <c r="K8" s="192">
        <v>5223</v>
      </c>
      <c r="L8" s="192">
        <v>1602</v>
      </c>
      <c r="M8" s="192">
        <v>1203</v>
      </c>
      <c r="N8" s="192">
        <v>16845</v>
      </c>
      <c r="O8" s="192">
        <v>2896</v>
      </c>
      <c r="P8" s="192">
        <v>9068</v>
      </c>
      <c r="Q8" s="192">
        <v>7102</v>
      </c>
      <c r="R8" s="192">
        <v>7978</v>
      </c>
      <c r="S8" s="192">
        <v>1449</v>
      </c>
      <c r="T8" s="192">
        <v>2041</v>
      </c>
      <c r="U8" s="192">
        <v>257</v>
      </c>
      <c r="V8" s="192">
        <v>16955</v>
      </c>
      <c r="W8" s="193">
        <v>57239</v>
      </c>
      <c r="X8" s="225">
        <f>SUM(C8:W8)</f>
        <v>232780</v>
      </c>
      <c r="Y8" s="189">
        <f>(X8/$X$31*100)</f>
        <v>24.471808220416584</v>
      </c>
      <c r="Z8" s="26"/>
    </row>
    <row r="9" spans="1:28" s="5" customFormat="1" ht="34.200000000000003" customHeight="1" x14ac:dyDescent="0.2">
      <c r="B9" s="224" t="s">
        <v>115</v>
      </c>
      <c r="C9" s="192">
        <v>36569</v>
      </c>
      <c r="D9" s="192">
        <v>10794</v>
      </c>
      <c r="E9" s="192">
        <v>8725</v>
      </c>
      <c r="F9" s="192">
        <v>60569</v>
      </c>
      <c r="G9" s="192">
        <v>13473</v>
      </c>
      <c r="H9" s="192">
        <v>2671</v>
      </c>
      <c r="I9" s="192">
        <v>2138</v>
      </c>
      <c r="J9" s="192">
        <v>226</v>
      </c>
      <c r="K9" s="192">
        <v>1984</v>
      </c>
      <c r="L9" s="192">
        <v>1022</v>
      </c>
      <c r="M9" s="192">
        <v>183</v>
      </c>
      <c r="N9" s="192">
        <v>4267</v>
      </c>
      <c r="O9" s="192">
        <v>880</v>
      </c>
      <c r="P9" s="192">
        <v>1437</v>
      </c>
      <c r="Q9" s="192">
        <v>783</v>
      </c>
      <c r="R9" s="192">
        <v>216</v>
      </c>
      <c r="S9" s="192">
        <v>139</v>
      </c>
      <c r="T9" s="192">
        <v>41</v>
      </c>
      <c r="U9" s="192">
        <v>32</v>
      </c>
      <c r="V9" s="192">
        <v>2508</v>
      </c>
      <c r="W9" s="193">
        <v>8217</v>
      </c>
      <c r="X9" s="225">
        <f t="shared" ref="X9:X31" si="0">SUM(C9:W9)</f>
        <v>156874</v>
      </c>
      <c r="Y9" s="189">
        <f>(X9/$X$31*100)</f>
        <v>16.491925606880447</v>
      </c>
      <c r="Z9" s="26"/>
    </row>
    <row r="10" spans="1:28" s="5" customFormat="1" ht="34.200000000000003" customHeight="1" x14ac:dyDescent="0.2">
      <c r="B10" s="224" t="s">
        <v>116</v>
      </c>
      <c r="C10" s="192">
        <v>4026</v>
      </c>
      <c r="D10" s="192">
        <v>8755</v>
      </c>
      <c r="E10" s="192">
        <v>5346</v>
      </c>
      <c r="F10" s="192">
        <v>11204</v>
      </c>
      <c r="G10" s="192">
        <v>5324</v>
      </c>
      <c r="H10" s="192">
        <v>3080</v>
      </c>
      <c r="I10" s="192">
        <v>4705</v>
      </c>
      <c r="J10" s="192">
        <v>411</v>
      </c>
      <c r="K10" s="192">
        <v>2360</v>
      </c>
      <c r="L10" s="192">
        <v>1511</v>
      </c>
      <c r="M10" s="192">
        <v>1057</v>
      </c>
      <c r="N10" s="192">
        <v>9402</v>
      </c>
      <c r="O10" s="192">
        <v>2097</v>
      </c>
      <c r="P10" s="192">
        <v>5364</v>
      </c>
      <c r="Q10" s="192">
        <v>7442</v>
      </c>
      <c r="R10" s="192">
        <v>2856</v>
      </c>
      <c r="S10" s="192">
        <v>844</v>
      </c>
      <c r="T10" s="192">
        <v>1476</v>
      </c>
      <c r="U10" s="192">
        <v>330</v>
      </c>
      <c r="V10" s="192">
        <v>9675</v>
      </c>
      <c r="W10" s="193">
        <v>26915</v>
      </c>
      <c r="X10" s="225">
        <f t="shared" si="0"/>
        <v>114180</v>
      </c>
      <c r="Y10" s="189">
        <f>(X10/$X$31*100)</f>
        <v>12.003570163275047</v>
      </c>
      <c r="Z10" s="26"/>
    </row>
    <row r="11" spans="1:28" s="5" customFormat="1" ht="34.200000000000003" customHeight="1" x14ac:dyDescent="0.2">
      <c r="B11" s="226" t="s">
        <v>117</v>
      </c>
      <c r="C11" s="192">
        <v>5553</v>
      </c>
      <c r="D11" s="192">
        <v>8179</v>
      </c>
      <c r="E11" s="192">
        <v>2221</v>
      </c>
      <c r="F11" s="192">
        <v>12925</v>
      </c>
      <c r="G11" s="192">
        <v>306</v>
      </c>
      <c r="H11" s="192">
        <v>0</v>
      </c>
      <c r="I11" s="192">
        <v>0</v>
      </c>
      <c r="J11" s="192">
        <v>0</v>
      </c>
      <c r="K11" s="192">
        <v>0</v>
      </c>
      <c r="L11" s="192">
        <v>0</v>
      </c>
      <c r="M11" s="192">
        <v>0</v>
      </c>
      <c r="N11" s="192">
        <v>0</v>
      </c>
      <c r="O11" s="192">
        <v>0</v>
      </c>
      <c r="P11" s="192">
        <v>1615</v>
      </c>
      <c r="Q11" s="192">
        <v>0</v>
      </c>
      <c r="R11" s="192">
        <v>0</v>
      </c>
      <c r="S11" s="192">
        <v>0</v>
      </c>
      <c r="T11" s="192">
        <v>0</v>
      </c>
      <c r="U11" s="192">
        <v>0</v>
      </c>
      <c r="V11" s="192">
        <v>67857</v>
      </c>
      <c r="W11" s="193">
        <v>2322</v>
      </c>
      <c r="X11" s="225">
        <f t="shared" si="0"/>
        <v>100978</v>
      </c>
      <c r="Y11" s="189">
        <f t="shared" ref="Y11:Y30" si="1">(X11/$X$31*100)</f>
        <v>10.615663933676544</v>
      </c>
      <c r="Z11" s="26"/>
    </row>
    <row r="12" spans="1:28" s="5" customFormat="1" ht="34.200000000000003" customHeight="1" x14ac:dyDescent="0.2">
      <c r="B12" s="224" t="s">
        <v>118</v>
      </c>
      <c r="C12" s="192">
        <v>6807</v>
      </c>
      <c r="D12" s="192">
        <v>3479</v>
      </c>
      <c r="E12" s="192">
        <v>2912</v>
      </c>
      <c r="F12" s="192">
        <v>4746</v>
      </c>
      <c r="G12" s="192">
        <v>2012</v>
      </c>
      <c r="H12" s="192">
        <v>1756</v>
      </c>
      <c r="I12" s="192">
        <v>422</v>
      </c>
      <c r="J12" s="192">
        <v>37</v>
      </c>
      <c r="K12" s="192">
        <v>694</v>
      </c>
      <c r="L12" s="192">
        <v>239</v>
      </c>
      <c r="M12" s="192">
        <v>205</v>
      </c>
      <c r="N12" s="192">
        <v>7715</v>
      </c>
      <c r="O12" s="192">
        <v>928</v>
      </c>
      <c r="P12" s="192">
        <v>2700</v>
      </c>
      <c r="Q12" s="192">
        <v>1003</v>
      </c>
      <c r="R12" s="192">
        <v>936</v>
      </c>
      <c r="S12" s="192">
        <v>495</v>
      </c>
      <c r="T12" s="192">
        <v>274</v>
      </c>
      <c r="U12" s="192">
        <v>134</v>
      </c>
      <c r="V12" s="192">
        <v>16442</v>
      </c>
      <c r="W12" s="193">
        <v>14747</v>
      </c>
      <c r="X12" s="225">
        <f t="shared" si="0"/>
        <v>68683</v>
      </c>
      <c r="Y12" s="189">
        <f t="shared" si="1"/>
        <v>7.2205395824506926</v>
      </c>
      <c r="Z12" s="26"/>
    </row>
    <row r="13" spans="1:28" s="5" customFormat="1" ht="34.200000000000003" customHeight="1" x14ac:dyDescent="0.2">
      <c r="B13" s="224" t="s">
        <v>119</v>
      </c>
      <c r="C13" s="192">
        <v>8989</v>
      </c>
      <c r="D13" s="192">
        <v>4950</v>
      </c>
      <c r="E13" s="192">
        <v>1555</v>
      </c>
      <c r="F13" s="192">
        <v>5225</v>
      </c>
      <c r="G13" s="192">
        <v>1933</v>
      </c>
      <c r="H13" s="192">
        <v>797</v>
      </c>
      <c r="I13" s="192">
        <v>376</v>
      </c>
      <c r="J13" s="192">
        <v>284</v>
      </c>
      <c r="K13" s="192">
        <v>1137</v>
      </c>
      <c r="L13" s="192">
        <v>226</v>
      </c>
      <c r="M13" s="192">
        <v>49</v>
      </c>
      <c r="N13" s="192">
        <v>3915</v>
      </c>
      <c r="O13" s="192">
        <v>402</v>
      </c>
      <c r="P13" s="192">
        <v>591</v>
      </c>
      <c r="Q13" s="192">
        <v>236</v>
      </c>
      <c r="R13" s="192">
        <v>165</v>
      </c>
      <c r="S13" s="192">
        <v>89</v>
      </c>
      <c r="T13" s="192">
        <v>20</v>
      </c>
      <c r="U13" s="192">
        <v>58</v>
      </c>
      <c r="V13" s="192">
        <v>20998</v>
      </c>
      <c r="W13" s="193">
        <v>10723</v>
      </c>
      <c r="X13" s="225">
        <f t="shared" si="0"/>
        <v>62718</v>
      </c>
      <c r="Y13" s="189">
        <f t="shared" si="1"/>
        <v>6.5934481826964824</v>
      </c>
      <c r="Z13" s="26"/>
    </row>
    <row r="14" spans="1:28" s="5" customFormat="1" ht="34.200000000000003" customHeight="1" x14ac:dyDescent="0.2">
      <c r="B14" s="224" t="s">
        <v>120</v>
      </c>
      <c r="C14" s="192">
        <v>4822</v>
      </c>
      <c r="D14" s="192">
        <v>347</v>
      </c>
      <c r="E14" s="192">
        <v>637</v>
      </c>
      <c r="F14" s="192">
        <v>9132</v>
      </c>
      <c r="G14" s="192">
        <v>2307</v>
      </c>
      <c r="H14" s="192">
        <v>7655</v>
      </c>
      <c r="I14" s="192">
        <v>0</v>
      </c>
      <c r="J14" s="192">
        <v>0</v>
      </c>
      <c r="K14" s="192">
        <v>71</v>
      </c>
      <c r="L14" s="192">
        <v>7</v>
      </c>
      <c r="M14" s="192">
        <v>0</v>
      </c>
      <c r="N14" s="192">
        <v>178</v>
      </c>
      <c r="O14" s="192">
        <v>10</v>
      </c>
      <c r="P14" s="192">
        <v>28</v>
      </c>
      <c r="Q14" s="192">
        <v>12</v>
      </c>
      <c r="R14" s="192">
        <v>0</v>
      </c>
      <c r="S14" s="192">
        <v>0</v>
      </c>
      <c r="T14" s="192">
        <v>0</v>
      </c>
      <c r="U14" s="192">
        <v>32</v>
      </c>
      <c r="V14" s="192">
        <v>1116</v>
      </c>
      <c r="W14" s="193">
        <v>18118</v>
      </c>
      <c r="X14" s="225">
        <f t="shared" si="0"/>
        <v>44472</v>
      </c>
      <c r="Y14" s="189">
        <f t="shared" si="1"/>
        <v>4.6752738859797498</v>
      </c>
      <c r="Z14" s="26"/>
    </row>
    <row r="15" spans="1:28" s="5" customFormat="1" ht="34.200000000000003" customHeight="1" x14ac:dyDescent="0.2">
      <c r="B15" s="224" t="s">
        <v>121</v>
      </c>
      <c r="C15" s="192">
        <v>5797</v>
      </c>
      <c r="D15" s="192">
        <v>3062</v>
      </c>
      <c r="E15" s="192">
        <v>1464</v>
      </c>
      <c r="F15" s="192">
        <v>15749</v>
      </c>
      <c r="G15" s="192">
        <v>4078</v>
      </c>
      <c r="H15" s="192">
        <v>3616</v>
      </c>
      <c r="I15" s="192">
        <v>590</v>
      </c>
      <c r="J15" s="192">
        <v>89</v>
      </c>
      <c r="K15" s="192">
        <v>405</v>
      </c>
      <c r="L15" s="192">
        <v>128</v>
      </c>
      <c r="M15" s="192">
        <v>67</v>
      </c>
      <c r="N15" s="192">
        <v>958</v>
      </c>
      <c r="O15" s="192">
        <v>153</v>
      </c>
      <c r="P15" s="192">
        <v>217</v>
      </c>
      <c r="Q15" s="192">
        <v>125</v>
      </c>
      <c r="R15" s="192">
        <v>158</v>
      </c>
      <c r="S15" s="192">
        <v>13</v>
      </c>
      <c r="T15" s="192">
        <v>62</v>
      </c>
      <c r="U15" s="192">
        <v>25</v>
      </c>
      <c r="V15" s="192">
        <v>936</v>
      </c>
      <c r="W15" s="193">
        <v>2568</v>
      </c>
      <c r="X15" s="225">
        <f t="shared" si="0"/>
        <v>40260</v>
      </c>
      <c r="Y15" s="189">
        <f t="shared" si="1"/>
        <v>4.2324727165305074</v>
      </c>
      <c r="Z15" s="26"/>
    </row>
    <row r="16" spans="1:28" s="5" customFormat="1" ht="34.200000000000003" customHeight="1" x14ac:dyDescent="0.2">
      <c r="B16" s="224" t="s">
        <v>122</v>
      </c>
      <c r="C16" s="192">
        <v>1251</v>
      </c>
      <c r="D16" s="192">
        <v>903</v>
      </c>
      <c r="E16" s="192">
        <v>1332</v>
      </c>
      <c r="F16" s="192">
        <v>7926</v>
      </c>
      <c r="G16" s="192">
        <v>127</v>
      </c>
      <c r="H16" s="192">
        <v>450</v>
      </c>
      <c r="I16" s="192">
        <v>1714</v>
      </c>
      <c r="J16" s="192">
        <v>1315</v>
      </c>
      <c r="K16" s="192">
        <v>1438</v>
      </c>
      <c r="L16" s="192">
        <v>190</v>
      </c>
      <c r="M16" s="192">
        <v>44</v>
      </c>
      <c r="N16" s="192">
        <v>241</v>
      </c>
      <c r="O16" s="192">
        <v>30</v>
      </c>
      <c r="P16" s="192">
        <v>68</v>
      </c>
      <c r="Q16" s="192">
        <v>48</v>
      </c>
      <c r="R16" s="192">
        <v>94</v>
      </c>
      <c r="S16" s="192">
        <v>12</v>
      </c>
      <c r="T16" s="192">
        <v>18</v>
      </c>
      <c r="U16" s="192">
        <v>0</v>
      </c>
      <c r="V16" s="192">
        <v>142</v>
      </c>
      <c r="W16" s="193">
        <v>664</v>
      </c>
      <c r="X16" s="225">
        <f t="shared" si="0"/>
        <v>18007</v>
      </c>
      <c r="Y16" s="189">
        <f t="shared" si="1"/>
        <v>1.8930485893334539</v>
      </c>
      <c r="Z16" s="26"/>
    </row>
    <row r="17" spans="1:26" s="5" customFormat="1" ht="34.200000000000003" customHeight="1" x14ac:dyDescent="0.2">
      <c r="B17" s="224" t="s">
        <v>123</v>
      </c>
      <c r="C17" s="192">
        <v>1502</v>
      </c>
      <c r="D17" s="192">
        <v>1432</v>
      </c>
      <c r="E17" s="192">
        <v>804</v>
      </c>
      <c r="F17" s="192">
        <v>2278</v>
      </c>
      <c r="G17" s="192">
        <v>2206</v>
      </c>
      <c r="H17" s="192">
        <v>2799</v>
      </c>
      <c r="I17" s="192">
        <v>147</v>
      </c>
      <c r="J17" s="192">
        <v>1</v>
      </c>
      <c r="K17" s="192">
        <v>190</v>
      </c>
      <c r="L17" s="192">
        <v>20</v>
      </c>
      <c r="M17" s="192">
        <v>43</v>
      </c>
      <c r="N17" s="192">
        <v>774</v>
      </c>
      <c r="O17" s="192">
        <v>426</v>
      </c>
      <c r="P17" s="192">
        <v>1090</v>
      </c>
      <c r="Q17" s="192">
        <v>131</v>
      </c>
      <c r="R17" s="192">
        <v>472</v>
      </c>
      <c r="S17" s="192">
        <v>151</v>
      </c>
      <c r="T17" s="192">
        <v>52</v>
      </c>
      <c r="U17" s="192">
        <v>6</v>
      </c>
      <c r="V17" s="192">
        <v>452</v>
      </c>
      <c r="W17" s="193">
        <v>598</v>
      </c>
      <c r="X17" s="225">
        <f t="shared" si="0"/>
        <v>15574</v>
      </c>
      <c r="Y17" s="189">
        <f t="shared" si="1"/>
        <v>1.6372709907413345</v>
      </c>
      <c r="Z17" s="26"/>
    </row>
    <row r="18" spans="1:26" s="5" customFormat="1" ht="34.200000000000003" customHeight="1" x14ac:dyDescent="0.2">
      <c r="B18" s="224" t="s">
        <v>124</v>
      </c>
      <c r="C18" s="192">
        <v>679</v>
      </c>
      <c r="D18" s="192">
        <v>989</v>
      </c>
      <c r="E18" s="192">
        <v>1116</v>
      </c>
      <c r="F18" s="192">
        <v>7632</v>
      </c>
      <c r="G18" s="192">
        <v>181</v>
      </c>
      <c r="H18" s="192">
        <v>613</v>
      </c>
      <c r="I18" s="192">
        <v>613</v>
      </c>
      <c r="J18" s="192">
        <v>178</v>
      </c>
      <c r="K18" s="192">
        <v>1153</v>
      </c>
      <c r="L18" s="192">
        <v>29</v>
      </c>
      <c r="M18" s="192">
        <v>0</v>
      </c>
      <c r="N18" s="192">
        <v>17</v>
      </c>
      <c r="O18" s="192">
        <v>0</v>
      </c>
      <c r="P18" s="192">
        <v>0</v>
      </c>
      <c r="Q18" s="192">
        <v>0</v>
      </c>
      <c r="R18" s="192">
        <v>1</v>
      </c>
      <c r="S18" s="192">
        <v>0</v>
      </c>
      <c r="T18" s="192">
        <v>0</v>
      </c>
      <c r="U18" s="192">
        <v>0</v>
      </c>
      <c r="V18" s="192">
        <v>66</v>
      </c>
      <c r="W18" s="193">
        <v>218</v>
      </c>
      <c r="X18" s="225">
        <f t="shared" si="0"/>
        <v>13485</v>
      </c>
      <c r="Y18" s="189">
        <f t="shared" si="1"/>
        <v>1.4176575902238922</v>
      </c>
      <c r="Z18" s="26"/>
    </row>
    <row r="19" spans="1:26" s="5" customFormat="1" ht="34.200000000000003" customHeight="1" x14ac:dyDescent="0.2">
      <c r="B19" s="224" t="s">
        <v>125</v>
      </c>
      <c r="C19" s="192">
        <v>141</v>
      </c>
      <c r="D19" s="192">
        <v>647</v>
      </c>
      <c r="E19" s="192">
        <v>52</v>
      </c>
      <c r="F19" s="192">
        <v>197</v>
      </c>
      <c r="G19" s="192">
        <v>92</v>
      </c>
      <c r="H19" s="192">
        <v>1570</v>
      </c>
      <c r="I19" s="192">
        <v>48</v>
      </c>
      <c r="J19" s="192">
        <v>2</v>
      </c>
      <c r="K19" s="192">
        <v>126</v>
      </c>
      <c r="L19" s="192">
        <v>62</v>
      </c>
      <c r="M19" s="192">
        <v>11</v>
      </c>
      <c r="N19" s="192">
        <v>1268</v>
      </c>
      <c r="O19" s="192">
        <v>220</v>
      </c>
      <c r="P19" s="192">
        <v>1166</v>
      </c>
      <c r="Q19" s="192">
        <v>280</v>
      </c>
      <c r="R19" s="192">
        <v>295</v>
      </c>
      <c r="S19" s="192">
        <v>241</v>
      </c>
      <c r="T19" s="192">
        <v>176</v>
      </c>
      <c r="U19" s="192">
        <v>14</v>
      </c>
      <c r="V19" s="192">
        <v>1376</v>
      </c>
      <c r="W19" s="193">
        <v>1872</v>
      </c>
      <c r="X19" s="225">
        <f t="shared" si="0"/>
        <v>9856</v>
      </c>
      <c r="Y19" s="189">
        <f t="shared" si="1"/>
        <v>1.0361463262326052</v>
      </c>
      <c r="Z19" s="26"/>
    </row>
    <row r="20" spans="1:26" s="5" customFormat="1" ht="34.200000000000003" customHeight="1" x14ac:dyDescent="0.2">
      <c r="B20" s="224" t="s">
        <v>126</v>
      </c>
      <c r="C20" s="192">
        <v>373</v>
      </c>
      <c r="D20" s="192">
        <v>381</v>
      </c>
      <c r="E20" s="192">
        <v>436</v>
      </c>
      <c r="F20" s="192">
        <v>673</v>
      </c>
      <c r="G20" s="192">
        <v>1520</v>
      </c>
      <c r="H20" s="192">
        <v>794</v>
      </c>
      <c r="I20" s="192">
        <v>236</v>
      </c>
      <c r="J20" s="192">
        <v>76</v>
      </c>
      <c r="K20" s="192">
        <v>158</v>
      </c>
      <c r="L20" s="192">
        <v>120</v>
      </c>
      <c r="M20" s="192">
        <v>187</v>
      </c>
      <c r="N20" s="192">
        <v>1355</v>
      </c>
      <c r="O20" s="192">
        <v>141</v>
      </c>
      <c r="P20" s="192">
        <v>121</v>
      </c>
      <c r="Q20" s="192">
        <v>273</v>
      </c>
      <c r="R20" s="192">
        <v>208</v>
      </c>
      <c r="S20" s="192">
        <v>99</v>
      </c>
      <c r="T20" s="192">
        <v>81</v>
      </c>
      <c r="U20" s="192">
        <v>27</v>
      </c>
      <c r="V20" s="192">
        <v>374</v>
      </c>
      <c r="W20" s="193">
        <v>1413</v>
      </c>
      <c r="X20" s="225">
        <f t="shared" si="0"/>
        <v>9046</v>
      </c>
      <c r="Y20" s="189">
        <f t="shared" si="1"/>
        <v>0.9509922551846739</v>
      </c>
      <c r="Z20" s="26"/>
    </row>
    <row r="21" spans="1:26" s="5" customFormat="1" ht="34.200000000000003" customHeight="1" x14ac:dyDescent="0.2">
      <c r="B21" s="224" t="s">
        <v>127</v>
      </c>
      <c r="C21" s="192">
        <v>1705</v>
      </c>
      <c r="D21" s="192">
        <v>61</v>
      </c>
      <c r="E21" s="192">
        <v>14</v>
      </c>
      <c r="F21" s="192">
        <v>4499</v>
      </c>
      <c r="G21" s="192">
        <v>235</v>
      </c>
      <c r="H21" s="192">
        <v>78</v>
      </c>
      <c r="I21" s="192">
        <v>22</v>
      </c>
      <c r="J21" s="192">
        <v>18</v>
      </c>
      <c r="K21" s="192">
        <v>8</v>
      </c>
      <c r="L21" s="192">
        <v>15</v>
      </c>
      <c r="M21" s="192">
        <v>5</v>
      </c>
      <c r="N21" s="192">
        <v>192</v>
      </c>
      <c r="O21" s="192">
        <v>42</v>
      </c>
      <c r="P21" s="192">
        <v>22</v>
      </c>
      <c r="Q21" s="192">
        <v>6</v>
      </c>
      <c r="R21" s="192">
        <v>45</v>
      </c>
      <c r="S21" s="192">
        <v>9</v>
      </c>
      <c r="T21" s="192">
        <v>0</v>
      </c>
      <c r="U21" s="192">
        <v>0</v>
      </c>
      <c r="V21" s="192">
        <v>355</v>
      </c>
      <c r="W21" s="193">
        <v>408</v>
      </c>
      <c r="X21" s="225">
        <f t="shared" si="0"/>
        <v>7739</v>
      </c>
      <c r="Y21" s="189">
        <f t="shared" si="1"/>
        <v>0.81358932819745655</v>
      </c>
      <c r="Z21" s="26"/>
    </row>
    <row r="22" spans="1:26" s="5" customFormat="1" ht="34.200000000000003" customHeight="1" x14ac:dyDescent="0.2">
      <c r="B22" s="224" t="s">
        <v>128</v>
      </c>
      <c r="C22" s="192">
        <v>105</v>
      </c>
      <c r="D22" s="192">
        <v>131</v>
      </c>
      <c r="E22" s="192">
        <v>406</v>
      </c>
      <c r="F22" s="192">
        <v>4584</v>
      </c>
      <c r="G22" s="192">
        <v>237</v>
      </c>
      <c r="H22" s="192">
        <v>103</v>
      </c>
      <c r="I22" s="192">
        <v>31</v>
      </c>
      <c r="J22" s="192">
        <v>17</v>
      </c>
      <c r="K22" s="192">
        <v>62</v>
      </c>
      <c r="L22" s="192">
        <v>35</v>
      </c>
      <c r="M22" s="192">
        <v>17</v>
      </c>
      <c r="N22" s="192">
        <v>378</v>
      </c>
      <c r="O22" s="192">
        <v>96</v>
      </c>
      <c r="P22" s="192">
        <v>73</v>
      </c>
      <c r="Q22" s="192">
        <v>113</v>
      </c>
      <c r="R22" s="192">
        <v>66</v>
      </c>
      <c r="S22" s="192">
        <v>16</v>
      </c>
      <c r="T22" s="192">
        <v>25</v>
      </c>
      <c r="U22" s="192">
        <v>8</v>
      </c>
      <c r="V22" s="192">
        <v>234</v>
      </c>
      <c r="W22" s="193">
        <v>501</v>
      </c>
      <c r="X22" s="225">
        <f t="shared" si="0"/>
        <v>7238</v>
      </c>
      <c r="Y22" s="189">
        <f t="shared" si="1"/>
        <v>0.76091995832706949</v>
      </c>
      <c r="Z22" s="26"/>
    </row>
    <row r="23" spans="1:26" s="5" customFormat="1" ht="34.200000000000003" customHeight="1" x14ac:dyDescent="0.2">
      <c r="A23" s="227"/>
      <c r="B23" s="224" t="s">
        <v>129</v>
      </c>
      <c r="C23" s="192">
        <v>423</v>
      </c>
      <c r="D23" s="192">
        <v>176</v>
      </c>
      <c r="E23" s="192">
        <v>300</v>
      </c>
      <c r="F23" s="192">
        <v>1584</v>
      </c>
      <c r="G23" s="192">
        <v>399</v>
      </c>
      <c r="H23" s="192">
        <v>1546</v>
      </c>
      <c r="I23" s="192">
        <v>67</v>
      </c>
      <c r="J23" s="192">
        <v>32</v>
      </c>
      <c r="K23" s="192">
        <v>172</v>
      </c>
      <c r="L23" s="192">
        <v>10</v>
      </c>
      <c r="M23" s="192">
        <v>0</v>
      </c>
      <c r="N23" s="192">
        <v>506</v>
      </c>
      <c r="O23" s="192">
        <v>99</v>
      </c>
      <c r="P23" s="192">
        <v>121</v>
      </c>
      <c r="Q23" s="192">
        <v>55</v>
      </c>
      <c r="R23" s="192">
        <v>84</v>
      </c>
      <c r="S23" s="192">
        <v>17</v>
      </c>
      <c r="T23" s="192">
        <v>24</v>
      </c>
      <c r="U23" s="192">
        <v>3</v>
      </c>
      <c r="V23" s="192">
        <v>205</v>
      </c>
      <c r="W23" s="193">
        <v>773</v>
      </c>
      <c r="X23" s="225">
        <f t="shared" si="0"/>
        <v>6596</v>
      </c>
      <c r="Y23" s="189">
        <f t="shared" si="1"/>
        <v>0.69342747238537583</v>
      </c>
      <c r="Z23" s="26"/>
    </row>
    <row r="24" spans="1:26" s="5" customFormat="1" ht="34.200000000000003" customHeight="1" x14ac:dyDescent="0.2">
      <c r="B24" s="224" t="s">
        <v>130</v>
      </c>
      <c r="C24" s="192">
        <v>96</v>
      </c>
      <c r="D24" s="192">
        <v>478</v>
      </c>
      <c r="E24" s="192">
        <v>87</v>
      </c>
      <c r="F24" s="192">
        <v>206</v>
      </c>
      <c r="G24" s="192">
        <v>37</v>
      </c>
      <c r="H24" s="192">
        <v>24</v>
      </c>
      <c r="I24" s="192">
        <v>7</v>
      </c>
      <c r="J24" s="192">
        <v>14</v>
      </c>
      <c r="K24" s="192">
        <v>74</v>
      </c>
      <c r="L24" s="192">
        <v>35</v>
      </c>
      <c r="M24" s="192">
        <v>12</v>
      </c>
      <c r="N24" s="192">
        <v>667</v>
      </c>
      <c r="O24" s="192">
        <v>106</v>
      </c>
      <c r="P24" s="192">
        <v>406</v>
      </c>
      <c r="Q24" s="192">
        <v>201</v>
      </c>
      <c r="R24" s="192">
        <v>128</v>
      </c>
      <c r="S24" s="192">
        <v>16</v>
      </c>
      <c r="T24" s="192">
        <v>65</v>
      </c>
      <c r="U24" s="192">
        <v>5</v>
      </c>
      <c r="V24" s="192">
        <v>1868</v>
      </c>
      <c r="W24" s="193">
        <v>644</v>
      </c>
      <c r="X24" s="225">
        <f t="shared" si="0"/>
        <v>5176</v>
      </c>
      <c r="Y24" s="189">
        <f t="shared" si="1"/>
        <v>0.54414502684455801</v>
      </c>
      <c r="Z24" s="26"/>
    </row>
    <row r="25" spans="1:26" s="5" customFormat="1" ht="34.200000000000003" customHeight="1" x14ac:dyDescent="0.2">
      <c r="B25" s="224" t="s">
        <v>131</v>
      </c>
      <c r="C25" s="192">
        <v>48</v>
      </c>
      <c r="D25" s="192">
        <v>66</v>
      </c>
      <c r="E25" s="192">
        <v>64</v>
      </c>
      <c r="F25" s="192">
        <v>185</v>
      </c>
      <c r="G25" s="192">
        <v>1035</v>
      </c>
      <c r="H25" s="192">
        <v>399</v>
      </c>
      <c r="I25" s="192">
        <v>97</v>
      </c>
      <c r="J25" s="192">
        <v>462</v>
      </c>
      <c r="K25" s="192">
        <v>24</v>
      </c>
      <c r="L25" s="192">
        <v>32</v>
      </c>
      <c r="M25" s="192">
        <v>4</v>
      </c>
      <c r="N25" s="192">
        <v>182</v>
      </c>
      <c r="O25" s="192">
        <v>28</v>
      </c>
      <c r="P25" s="192">
        <v>58</v>
      </c>
      <c r="Q25" s="192">
        <v>28</v>
      </c>
      <c r="R25" s="192">
        <v>38</v>
      </c>
      <c r="S25" s="192">
        <v>14</v>
      </c>
      <c r="T25" s="192">
        <v>18</v>
      </c>
      <c r="U25" s="192">
        <v>1</v>
      </c>
      <c r="V25" s="192">
        <v>67</v>
      </c>
      <c r="W25" s="193">
        <v>1776</v>
      </c>
      <c r="X25" s="225">
        <f t="shared" si="0"/>
        <v>4626</v>
      </c>
      <c r="Y25" s="189">
        <f t="shared" si="1"/>
        <v>0.48632436131818507</v>
      </c>
      <c r="Z25" s="26"/>
    </row>
    <row r="26" spans="1:26" s="5" customFormat="1" ht="34.200000000000003" customHeight="1" x14ac:dyDescent="0.2">
      <c r="B26" s="224" t="s">
        <v>132</v>
      </c>
      <c r="C26" s="192">
        <v>962</v>
      </c>
      <c r="D26" s="192">
        <v>376</v>
      </c>
      <c r="E26" s="192">
        <v>218</v>
      </c>
      <c r="F26" s="192">
        <v>556</v>
      </c>
      <c r="G26" s="192">
        <v>417</v>
      </c>
      <c r="H26" s="192">
        <v>270</v>
      </c>
      <c r="I26" s="192">
        <v>26</v>
      </c>
      <c r="J26" s="192">
        <v>1</v>
      </c>
      <c r="K26" s="192">
        <v>17</v>
      </c>
      <c r="L26" s="192">
        <v>0</v>
      </c>
      <c r="M26" s="192">
        <v>2</v>
      </c>
      <c r="N26" s="192">
        <v>172</v>
      </c>
      <c r="O26" s="192">
        <v>45</v>
      </c>
      <c r="P26" s="192">
        <v>38</v>
      </c>
      <c r="Q26" s="192">
        <v>222</v>
      </c>
      <c r="R26" s="192">
        <v>101</v>
      </c>
      <c r="S26" s="192">
        <v>46</v>
      </c>
      <c r="T26" s="192">
        <v>14</v>
      </c>
      <c r="U26" s="192">
        <v>0</v>
      </c>
      <c r="V26" s="192">
        <v>75</v>
      </c>
      <c r="W26" s="193">
        <v>734</v>
      </c>
      <c r="X26" s="225">
        <f t="shared" si="0"/>
        <v>4292</v>
      </c>
      <c r="Y26" s="189">
        <f t="shared" si="1"/>
        <v>0.45121144807126029</v>
      </c>
      <c r="Z26" s="26"/>
    </row>
    <row r="27" spans="1:26" s="5" customFormat="1" ht="34.200000000000003" customHeight="1" x14ac:dyDescent="0.2">
      <c r="B27" s="224" t="s">
        <v>133</v>
      </c>
      <c r="C27" s="192">
        <v>373</v>
      </c>
      <c r="D27" s="192">
        <v>73</v>
      </c>
      <c r="E27" s="192">
        <v>36</v>
      </c>
      <c r="F27" s="192">
        <v>267</v>
      </c>
      <c r="G27" s="192">
        <v>105</v>
      </c>
      <c r="H27" s="192">
        <v>26</v>
      </c>
      <c r="I27" s="192">
        <v>30</v>
      </c>
      <c r="J27" s="192">
        <v>10</v>
      </c>
      <c r="K27" s="192">
        <v>13</v>
      </c>
      <c r="L27" s="192">
        <v>6</v>
      </c>
      <c r="M27" s="192">
        <v>6</v>
      </c>
      <c r="N27" s="192">
        <v>160</v>
      </c>
      <c r="O27" s="192">
        <v>37</v>
      </c>
      <c r="P27" s="192">
        <v>94</v>
      </c>
      <c r="Q27" s="192">
        <v>22</v>
      </c>
      <c r="R27" s="192">
        <v>31</v>
      </c>
      <c r="S27" s="192">
        <v>4</v>
      </c>
      <c r="T27" s="192">
        <v>0</v>
      </c>
      <c r="U27" s="192">
        <v>20</v>
      </c>
      <c r="V27" s="192">
        <v>1240</v>
      </c>
      <c r="W27" s="193">
        <v>1248</v>
      </c>
      <c r="X27" s="225">
        <f t="shared" si="0"/>
        <v>3801</v>
      </c>
      <c r="Y27" s="189">
        <f t="shared" si="1"/>
        <v>0.39959336302862547</v>
      </c>
      <c r="Z27" s="26"/>
    </row>
    <row r="28" spans="1:26" s="5" customFormat="1" ht="34.200000000000003" customHeight="1" x14ac:dyDescent="0.2">
      <c r="B28" s="224" t="s">
        <v>134</v>
      </c>
      <c r="C28" s="192">
        <v>85</v>
      </c>
      <c r="D28" s="192">
        <v>148</v>
      </c>
      <c r="E28" s="192">
        <v>794</v>
      </c>
      <c r="F28" s="192">
        <v>221</v>
      </c>
      <c r="G28" s="192">
        <v>187</v>
      </c>
      <c r="H28" s="192">
        <v>119</v>
      </c>
      <c r="I28" s="192">
        <v>27</v>
      </c>
      <c r="J28" s="192">
        <v>26</v>
      </c>
      <c r="K28" s="192">
        <v>83</v>
      </c>
      <c r="L28" s="192">
        <v>27</v>
      </c>
      <c r="M28" s="192">
        <v>5</v>
      </c>
      <c r="N28" s="192">
        <v>620</v>
      </c>
      <c r="O28" s="192">
        <v>115</v>
      </c>
      <c r="P28" s="192">
        <v>210</v>
      </c>
      <c r="Q28" s="192">
        <v>27</v>
      </c>
      <c r="R28" s="192">
        <v>84</v>
      </c>
      <c r="S28" s="192">
        <v>38</v>
      </c>
      <c r="T28" s="192">
        <v>20</v>
      </c>
      <c r="U28" s="192">
        <v>6</v>
      </c>
      <c r="V28" s="192">
        <v>437</v>
      </c>
      <c r="W28" s="193">
        <v>406</v>
      </c>
      <c r="X28" s="225">
        <f t="shared" si="0"/>
        <v>3685</v>
      </c>
      <c r="Y28" s="189">
        <f t="shared" si="1"/>
        <v>0.38739845902669945</v>
      </c>
      <c r="Z28" s="26"/>
    </row>
    <row r="29" spans="1:26" s="5" customFormat="1" ht="34.200000000000003" customHeight="1" x14ac:dyDescent="0.2">
      <c r="B29" s="224" t="s">
        <v>135</v>
      </c>
      <c r="C29" s="192">
        <v>710</v>
      </c>
      <c r="D29" s="192">
        <v>23</v>
      </c>
      <c r="E29" s="192">
        <v>339</v>
      </c>
      <c r="F29" s="192">
        <v>524</v>
      </c>
      <c r="G29" s="192">
        <v>475</v>
      </c>
      <c r="H29" s="192">
        <v>239</v>
      </c>
      <c r="I29" s="192">
        <v>22</v>
      </c>
      <c r="J29" s="192">
        <v>69</v>
      </c>
      <c r="K29" s="192">
        <v>7</v>
      </c>
      <c r="L29" s="192">
        <v>54</v>
      </c>
      <c r="M29" s="192">
        <v>13</v>
      </c>
      <c r="N29" s="192">
        <v>148</v>
      </c>
      <c r="O29" s="192">
        <v>30</v>
      </c>
      <c r="P29" s="192">
        <v>70</v>
      </c>
      <c r="Q29" s="192">
        <v>52</v>
      </c>
      <c r="R29" s="192">
        <v>23</v>
      </c>
      <c r="S29" s="192">
        <v>123</v>
      </c>
      <c r="T29" s="192">
        <v>3</v>
      </c>
      <c r="U29" s="192">
        <v>3</v>
      </c>
      <c r="V29" s="192">
        <v>5</v>
      </c>
      <c r="W29" s="193">
        <v>480</v>
      </c>
      <c r="X29" s="225">
        <f t="shared" si="0"/>
        <v>3412</v>
      </c>
      <c r="Y29" s="189">
        <f t="shared" si="1"/>
        <v>0.35869838322906344</v>
      </c>
      <c r="Z29" s="26"/>
    </row>
    <row r="30" spans="1:26" ht="34.200000000000003" customHeight="1" thickBot="1" x14ac:dyDescent="0.25">
      <c r="B30" s="228" t="s">
        <v>136</v>
      </c>
      <c r="C30" s="202">
        <v>31</v>
      </c>
      <c r="D30" s="202">
        <v>12</v>
      </c>
      <c r="E30" s="202">
        <v>72</v>
      </c>
      <c r="F30" s="202">
        <v>217</v>
      </c>
      <c r="G30" s="202">
        <v>788</v>
      </c>
      <c r="H30" s="202">
        <v>212</v>
      </c>
      <c r="I30" s="202">
        <v>75</v>
      </c>
      <c r="J30" s="202">
        <v>149</v>
      </c>
      <c r="K30" s="202">
        <v>40</v>
      </c>
      <c r="L30" s="202">
        <v>59</v>
      </c>
      <c r="M30" s="202">
        <v>11</v>
      </c>
      <c r="N30" s="202">
        <v>81</v>
      </c>
      <c r="O30" s="202">
        <v>3</v>
      </c>
      <c r="P30" s="202">
        <v>4</v>
      </c>
      <c r="Q30" s="202">
        <v>13</v>
      </c>
      <c r="R30" s="202">
        <v>5</v>
      </c>
      <c r="S30" s="202">
        <v>10</v>
      </c>
      <c r="T30" s="202">
        <v>0</v>
      </c>
      <c r="U30" s="202">
        <v>0</v>
      </c>
      <c r="V30" s="202">
        <v>12</v>
      </c>
      <c r="W30" s="203">
        <v>1601</v>
      </c>
      <c r="X30" s="229">
        <f t="shared" si="0"/>
        <v>3395</v>
      </c>
      <c r="Y30" s="230">
        <f t="shared" si="1"/>
        <v>0.35691119902188462</v>
      </c>
    </row>
    <row r="31" spans="1:26" ht="34.200000000000003" customHeight="1" thickTop="1" x14ac:dyDescent="0.2">
      <c r="B31" s="231" t="s">
        <v>137</v>
      </c>
      <c r="C31" s="208">
        <v>95998</v>
      </c>
      <c r="D31" s="208">
        <v>56855</v>
      </c>
      <c r="E31" s="208">
        <v>54630</v>
      </c>
      <c r="F31" s="208">
        <v>175142</v>
      </c>
      <c r="G31" s="208">
        <v>50225</v>
      </c>
      <c r="H31" s="208">
        <v>35599</v>
      </c>
      <c r="I31" s="208">
        <v>22998</v>
      </c>
      <c r="J31" s="208">
        <v>5831</v>
      </c>
      <c r="K31" s="208">
        <v>15616</v>
      </c>
      <c r="L31" s="208">
        <v>5611</v>
      </c>
      <c r="M31" s="208">
        <v>3263</v>
      </c>
      <c r="N31" s="208">
        <v>51596</v>
      </c>
      <c r="O31" s="208">
        <v>9086</v>
      </c>
      <c r="P31" s="208">
        <v>25031</v>
      </c>
      <c r="Q31" s="208">
        <v>18791</v>
      </c>
      <c r="R31" s="208">
        <v>14531</v>
      </c>
      <c r="S31" s="208">
        <v>3928</v>
      </c>
      <c r="T31" s="208">
        <v>4506</v>
      </c>
      <c r="U31" s="208">
        <v>994</v>
      </c>
      <c r="V31" s="208">
        <v>144152</v>
      </c>
      <c r="W31" s="209">
        <v>156834</v>
      </c>
      <c r="X31" s="232">
        <f t="shared" si="0"/>
        <v>951217</v>
      </c>
      <c r="Y31" s="233">
        <f>(X31/$X$31*100)</f>
        <v>100</v>
      </c>
    </row>
    <row r="32" spans="1:26" ht="12" customHeight="1" x14ac:dyDescent="0.2">
      <c r="X32" s="213"/>
    </row>
  </sheetData>
  <mergeCells count="8">
    <mergeCell ref="W3:Y5"/>
    <mergeCell ref="B6:B7"/>
    <mergeCell ref="C6:M6"/>
    <mergeCell ref="N6:O6"/>
    <mergeCell ref="P6:U6"/>
    <mergeCell ref="W6:W7"/>
    <mergeCell ref="X6:X7"/>
    <mergeCell ref="Y6:Y7"/>
  </mergeCells>
  <phoneticPr fontId="3"/>
  <printOptions horizontalCentered="1"/>
  <pageMargins left="0.23622047244094491" right="0.23622047244094491" top="0.74803149606299213" bottom="0.35433070866141736" header="0.31496062992125984" footer="0.31496062992125984"/>
  <pageSetup paperSize="9" scale="53" fitToHeight="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CAE68-0B57-4D2F-B1FC-51E12751EFF3}">
  <dimension ref="A1"/>
  <sheetViews>
    <sheetView workbookViewId="0"/>
  </sheetViews>
  <sheetFormatPr defaultRowHeight="18" x14ac:dyDescent="0.4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国地域別</vt:lpstr>
      <vt:lpstr>地域振興局別・月別</vt:lpstr>
      <vt:lpstr>国地域別・地域振興局別</vt:lpstr>
      <vt:lpstr>主な市町村別</vt:lpstr>
      <vt:lpstr>Sheet1</vt:lpstr>
      <vt:lpstr>国地域別!Print_Area</vt:lpstr>
      <vt:lpstr>国地域別・地域振興局別!Print_Area</vt:lpstr>
      <vt:lpstr>主な市町村別!Print_Area</vt:lpstr>
      <vt:lpstr>地域振興局別・月別!Print_Area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磯野　有紀子</dc:creator>
  <cp:lastModifiedBy>磯野　有紀子</cp:lastModifiedBy>
  <cp:lastPrinted>2024-11-26T06:51:07Z</cp:lastPrinted>
  <dcterms:created xsi:type="dcterms:W3CDTF">2024-11-26T06:01:42Z</dcterms:created>
  <dcterms:modified xsi:type="dcterms:W3CDTF">2024-11-26T06:52:12Z</dcterms:modified>
</cp:coreProperties>
</file>