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D:\統計\統計集計\004外国人利用者統計\R４\10集計結果の公表\"/>
    </mc:Choice>
  </mc:AlternateContent>
  <xr:revisionPtr revIDLastSave="0" documentId="13_ncr:1_{F142D627-E09B-43C0-871D-ABD82811E54C}" xr6:coauthVersionLast="47" xr6:coauthVersionMax="47" xr10:uidLastSave="{00000000-0000-0000-0000-000000000000}"/>
  <bookViews>
    <workbookView xWindow="400" yWindow="0" windowWidth="17130" windowHeight="10110" tabRatio="714" xr2:uid="{00000000-000D-0000-FFFF-FFFF00000000}"/>
  </bookViews>
  <sheets>
    <sheet name="国地域別" sheetId="109" r:id="rId1"/>
    <sheet name="地域振興局別・月別" sheetId="107" r:id="rId2"/>
    <sheet name="国地域別・地域振興局別" sheetId="105" r:id="rId3"/>
    <sheet name="主な市町村別" sheetId="103" r:id="rId4"/>
  </sheets>
  <definedNames>
    <definedName name="_xlnm.Print_Area" localSheetId="0">国地域別!$A$1:$X$31</definedName>
    <definedName name="_xlnm.Print_Area" localSheetId="2">国地域別・地域振興局別!$A$1:$Z$20</definedName>
    <definedName name="_xlnm.Print_Area" localSheetId="3">主な市町村別!$A$1:$Y$19</definedName>
    <definedName name="_xlnm.Print_Area" localSheetId="1">地域振興局別・月別!$A$1:$P$51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9" i="105" l="1"/>
  <c r="Y18" i="105"/>
  <c r="P11" i="107"/>
  <c r="X28" i="109"/>
  <c r="X27" i="109"/>
  <c r="X26" i="109"/>
  <c r="X25" i="109"/>
  <c r="X24" i="109"/>
  <c r="X23" i="109"/>
  <c r="X22" i="109"/>
  <c r="X21" i="109"/>
  <c r="X20" i="109"/>
  <c r="X19" i="109"/>
  <c r="X18" i="109"/>
  <c r="X17" i="109"/>
  <c r="X16" i="109"/>
  <c r="X15" i="109"/>
  <c r="X14" i="109"/>
  <c r="X13" i="109"/>
  <c r="X12" i="109"/>
  <c r="X11" i="109"/>
  <c r="X10" i="109"/>
  <c r="X9" i="109"/>
  <c r="X8" i="109"/>
  <c r="X7" i="109"/>
  <c r="X6" i="109"/>
  <c r="X19" i="103"/>
  <c r="X18" i="103"/>
  <c r="X17" i="103"/>
  <c r="X16" i="103"/>
  <c r="X15" i="103"/>
  <c r="X14" i="103"/>
  <c r="X13" i="103"/>
  <c r="X12" i="103"/>
  <c r="X11" i="103"/>
  <c r="X10" i="103"/>
  <c r="X9" i="103"/>
  <c r="X8" i="103"/>
  <c r="Y12" i="105" l="1"/>
  <c r="Y11" i="105"/>
  <c r="Y9" i="105"/>
  <c r="Y7" i="105"/>
  <c r="Y8" i="105"/>
  <c r="Y13" i="105"/>
  <c r="Y16" i="105"/>
  <c r="Y15" i="105"/>
  <c r="D12" i="107" l="1"/>
  <c r="E12" i="107"/>
  <c r="F12" i="107"/>
  <c r="G12" i="107"/>
  <c r="H12" i="107"/>
  <c r="I12" i="107"/>
  <c r="J12" i="107"/>
  <c r="K12" i="107"/>
  <c r="L12" i="107"/>
  <c r="M12" i="107"/>
  <c r="N12" i="107"/>
  <c r="O12" i="107"/>
  <c r="W17" i="105" l="1"/>
  <c r="U17" i="105"/>
  <c r="T17" i="105"/>
  <c r="V17" i="105"/>
  <c r="S17" i="105"/>
  <c r="Q17" i="105"/>
  <c r="O17" i="105"/>
  <c r="N17" i="105"/>
  <c r="M17" i="105"/>
  <c r="L17" i="105"/>
  <c r="K17" i="105"/>
  <c r="J17" i="105"/>
  <c r="F17" i="105"/>
  <c r="D17" i="105"/>
  <c r="H17" i="105"/>
  <c r="R17" i="105"/>
  <c r="P17" i="105"/>
  <c r="E17" i="105"/>
  <c r="T14" i="105"/>
  <c r="Q14" i="105"/>
  <c r="M14" i="105"/>
  <c r="J14" i="105"/>
  <c r="H14" i="105"/>
  <c r="U14" i="105"/>
  <c r="R14" i="105"/>
  <c r="S14" i="105"/>
  <c r="P14" i="105"/>
  <c r="N14" i="105"/>
  <c r="I14" i="105"/>
  <c r="K14" i="105"/>
  <c r="E14" i="105"/>
  <c r="D14" i="105"/>
  <c r="G14" i="105"/>
  <c r="W14" i="105"/>
  <c r="V14" i="105"/>
  <c r="O14" i="105"/>
  <c r="L14" i="105"/>
  <c r="F14" i="105"/>
  <c r="P45" i="107"/>
  <c r="P41" i="107"/>
  <c r="P37" i="107"/>
  <c r="P33" i="107"/>
  <c r="P29" i="107"/>
  <c r="P25" i="107"/>
  <c r="P21" i="107"/>
  <c r="P17" i="107"/>
  <c r="P13" i="107"/>
  <c r="P9" i="107"/>
  <c r="P49" i="107"/>
  <c r="G17" i="105"/>
  <c r="K28" i="107"/>
  <c r="H28" i="107"/>
  <c r="P42" i="107"/>
  <c r="P14" i="107"/>
  <c r="P16" i="107"/>
  <c r="D11" i="107"/>
  <c r="D15" i="107"/>
  <c r="D16" i="107"/>
  <c r="D19" i="107"/>
  <c r="D20" i="107"/>
  <c r="E20" i="107"/>
  <c r="F20" i="107"/>
  <c r="G20" i="107"/>
  <c r="H20" i="107"/>
  <c r="I20" i="107"/>
  <c r="J20" i="107"/>
  <c r="K20" i="107"/>
  <c r="L20" i="107"/>
  <c r="M20" i="107"/>
  <c r="N20" i="107"/>
  <c r="O20" i="107"/>
  <c r="O46" i="107"/>
  <c r="O48" i="107" s="1"/>
  <c r="N46" i="107"/>
  <c r="N48" i="107" s="1"/>
  <c r="M46" i="107"/>
  <c r="M48" i="107" s="1"/>
  <c r="L46" i="107"/>
  <c r="L47" i="107" s="1"/>
  <c r="K46" i="107"/>
  <c r="K47" i="107" s="1"/>
  <c r="J46" i="107"/>
  <c r="J48" i="107" s="1"/>
  <c r="I46" i="107"/>
  <c r="I47" i="107" s="1"/>
  <c r="H46" i="107"/>
  <c r="H47" i="107" s="1"/>
  <c r="G46" i="107"/>
  <c r="G47" i="107" s="1"/>
  <c r="F46" i="107"/>
  <c r="F48" i="107" s="1"/>
  <c r="E46" i="107"/>
  <c r="E48" i="107" s="1"/>
  <c r="D46" i="107"/>
  <c r="D48" i="107" s="1"/>
  <c r="N43" i="107"/>
  <c r="N44" i="107"/>
  <c r="M44" i="107"/>
  <c r="L43" i="107"/>
  <c r="I44" i="107"/>
  <c r="P44" i="107"/>
  <c r="O40" i="107"/>
  <c r="M40" i="107"/>
  <c r="L40" i="107"/>
  <c r="J39" i="107"/>
  <c r="J40" i="107"/>
  <c r="G40" i="107"/>
  <c r="F40" i="107"/>
  <c r="P38" i="107"/>
  <c r="P40" i="107" s="1"/>
  <c r="D40" i="107"/>
  <c r="O35" i="107"/>
  <c r="N35" i="107"/>
  <c r="M35" i="107"/>
  <c r="L35" i="107"/>
  <c r="I36" i="107"/>
  <c r="H36" i="107"/>
  <c r="F35" i="107"/>
  <c r="E35" i="107"/>
  <c r="D35" i="107"/>
  <c r="O32" i="107"/>
  <c r="N32" i="107"/>
  <c r="M32" i="107"/>
  <c r="L31" i="107"/>
  <c r="K32" i="107"/>
  <c r="I31" i="107"/>
  <c r="H32" i="107"/>
  <c r="F31" i="107"/>
  <c r="O28" i="107"/>
  <c r="J28" i="107"/>
  <c r="G28" i="107"/>
  <c r="F27" i="107"/>
  <c r="E28" i="107"/>
  <c r="O23" i="107"/>
  <c r="N24" i="107"/>
  <c r="M23" i="107"/>
  <c r="L23" i="107"/>
  <c r="J24" i="107"/>
  <c r="J23" i="107"/>
  <c r="H24" i="107"/>
  <c r="G23" i="107"/>
  <c r="F23" i="107"/>
  <c r="E23" i="107"/>
  <c r="D24" i="107"/>
  <c r="O19" i="107"/>
  <c r="I19" i="107"/>
  <c r="H19" i="107"/>
  <c r="G19" i="107"/>
  <c r="F19" i="107"/>
  <c r="P18" i="107"/>
  <c r="P20" i="107"/>
  <c r="N16" i="107"/>
  <c r="M15" i="107"/>
  <c r="L16" i="107"/>
  <c r="K16" i="107"/>
  <c r="I15" i="107"/>
  <c r="H16" i="107"/>
  <c r="F16" i="107"/>
  <c r="E15" i="107"/>
  <c r="P15" i="107" s="1"/>
  <c r="N11" i="107"/>
  <c r="L11" i="107"/>
  <c r="K11" i="107"/>
  <c r="F11" i="107"/>
  <c r="O8" i="107"/>
  <c r="K8" i="107"/>
  <c r="J8" i="107"/>
  <c r="G8" i="107"/>
  <c r="F7" i="107"/>
  <c r="M43" i="107"/>
  <c r="G16" i="107"/>
  <c r="G15" i="107"/>
  <c r="F8" i="107"/>
  <c r="F24" i="107"/>
  <c r="E39" i="107"/>
  <c r="M39" i="107"/>
  <c r="M11" i="107"/>
  <c r="J7" i="107"/>
  <c r="N8" i="107"/>
  <c r="N7" i="107"/>
  <c r="K7" i="107"/>
  <c r="D43" i="107"/>
  <c r="I16" i="107"/>
  <c r="E27" i="107"/>
  <c r="G7" i="107"/>
  <c r="O7" i="107"/>
  <c r="K24" i="107"/>
  <c r="K23" i="107"/>
  <c r="E7" i="107"/>
  <c r="M7" i="107"/>
  <c r="E8" i="107"/>
  <c r="M8" i="107"/>
  <c r="J11" i="107"/>
  <c r="L15" i="107"/>
  <c r="I7" i="107"/>
  <c r="D8" i="107"/>
  <c r="D7" i="107"/>
  <c r="H8" i="107"/>
  <c r="H7" i="107"/>
  <c r="L8" i="107"/>
  <c r="L7" i="107"/>
  <c r="P6" i="107"/>
  <c r="P8" i="107"/>
  <c r="I8" i="107"/>
  <c r="F32" i="107"/>
  <c r="O36" i="107"/>
  <c r="D23" i="107"/>
  <c r="H23" i="107"/>
  <c r="M36" i="107"/>
  <c r="J27" i="107"/>
  <c r="I35" i="107"/>
  <c r="M31" i="107"/>
  <c r="K39" i="107"/>
  <c r="K40" i="107"/>
  <c r="O39" i="107"/>
  <c r="I43" i="107"/>
  <c r="O15" i="107"/>
  <c r="O16" i="107"/>
  <c r="M19" i="107"/>
  <c r="P22" i="107"/>
  <c r="P24" i="107"/>
  <c r="O24" i="107"/>
  <c r="L28" i="107"/>
  <c r="L27" i="107"/>
  <c r="J35" i="107"/>
  <c r="J19" i="107"/>
  <c r="I24" i="107"/>
  <c r="I23" i="107"/>
  <c r="G27" i="107"/>
  <c r="D31" i="107"/>
  <c r="D32" i="107"/>
  <c r="G35" i="107"/>
  <c r="G36" i="107"/>
  <c r="H11" i="107"/>
  <c r="E19" i="107"/>
  <c r="D44" i="107"/>
  <c r="N15" i="107"/>
  <c r="H39" i="107"/>
  <c r="H40" i="107"/>
  <c r="E43" i="107"/>
  <c r="E44" i="107"/>
  <c r="G43" i="107"/>
  <c r="G44" i="107"/>
  <c r="L19" i="107"/>
  <c r="O27" i="107"/>
  <c r="K35" i="107"/>
  <c r="K36" i="107"/>
  <c r="I40" i="107"/>
  <c r="I39" i="107"/>
  <c r="I28" i="107"/>
  <c r="I27" i="107"/>
  <c r="K43" i="107"/>
  <c r="K44" i="107"/>
  <c r="J16" i="107"/>
  <c r="J15" i="107"/>
  <c r="H44" i="107"/>
  <c r="H43" i="107"/>
  <c r="M28" i="107"/>
  <c r="M27" i="107"/>
  <c r="L32" i="107"/>
  <c r="O11" i="107"/>
  <c r="E36" i="107"/>
  <c r="F44" i="107"/>
  <c r="F39" i="107"/>
  <c r="H15" i="107"/>
  <c r="M16" i="107"/>
  <c r="E24" i="107"/>
  <c r="K27" i="107"/>
  <c r="G32" i="107"/>
  <c r="G31" i="107"/>
  <c r="L44" i="107"/>
  <c r="O43" i="107"/>
  <c r="O44" i="107"/>
  <c r="E31" i="107"/>
  <c r="P30" i="107"/>
  <c r="P32" i="107" s="1"/>
  <c r="E32" i="107"/>
  <c r="J43" i="107"/>
  <c r="J44" i="107"/>
  <c r="D28" i="107"/>
  <c r="D27" i="107"/>
  <c r="N27" i="107"/>
  <c r="N28" i="107"/>
  <c r="J31" i="107"/>
  <c r="J32" i="107"/>
  <c r="G24" i="107"/>
  <c r="M24" i="107"/>
  <c r="E11" i="107"/>
  <c r="F15" i="107"/>
  <c r="N19" i="107"/>
  <c r="P34" i="107"/>
  <c r="P36" i="107"/>
  <c r="N40" i="107"/>
  <c r="N39" i="107"/>
  <c r="F43" i="107"/>
  <c r="P43" i="107" s="1"/>
  <c r="D36" i="107"/>
  <c r="P26" i="107"/>
  <c r="H31" i="107"/>
  <c r="E16" i="107"/>
  <c r="E40" i="107"/>
  <c r="G11" i="107"/>
  <c r="I32" i="107"/>
  <c r="F28" i="107"/>
  <c r="L24" i="107"/>
  <c r="D39" i="107"/>
  <c r="N31" i="107"/>
  <c r="N36" i="107"/>
  <c r="F36" i="107"/>
  <c r="O31" i="107"/>
  <c r="L39" i="107"/>
  <c r="I11" i="107"/>
  <c r="H35" i="107"/>
  <c r="K19" i="107"/>
  <c r="K31" i="107"/>
  <c r="H27" i="107"/>
  <c r="N23" i="107"/>
  <c r="K15" i="107"/>
  <c r="P10" i="107"/>
  <c r="P12" i="107"/>
  <c r="G39" i="107"/>
  <c r="G48" i="107"/>
  <c r="K48" i="107"/>
  <c r="P19" i="107"/>
  <c r="P23" i="107"/>
  <c r="P7" i="107"/>
  <c r="P39" i="107"/>
  <c r="M47" i="107"/>
  <c r="O47" i="107"/>
  <c r="Y10" i="105" l="1"/>
  <c r="I17" i="105"/>
  <c r="Y13" i="103"/>
  <c r="Y11" i="103"/>
  <c r="Y10" i="103"/>
  <c r="Y9" i="103"/>
  <c r="Y16" i="103"/>
  <c r="Y14" i="103"/>
  <c r="Y12" i="103"/>
  <c r="Y17" i="103"/>
  <c r="Y15" i="103"/>
  <c r="Y18" i="103"/>
  <c r="X14" i="105"/>
  <c r="Y14" i="105" s="1"/>
  <c r="X17" i="105"/>
  <c r="P35" i="107"/>
  <c r="P46" i="107"/>
  <c r="P48" i="107" s="1"/>
  <c r="D47" i="107"/>
  <c r="P31" i="107"/>
  <c r="P27" i="107"/>
  <c r="P28" i="107"/>
  <c r="H48" i="107"/>
  <c r="L48" i="107"/>
  <c r="N47" i="107"/>
  <c r="E47" i="107"/>
  <c r="I48" i="107"/>
  <c r="F47" i="107"/>
  <c r="J47" i="107"/>
  <c r="Q49" i="107"/>
  <c r="Y17" i="105" l="1"/>
  <c r="P47" i="107"/>
  <c r="G6" i="105" l="1"/>
  <c r="G20" i="105" l="1"/>
  <c r="U6" i="105"/>
  <c r="U20" i="105" s="1"/>
  <c r="S6" i="105"/>
  <c r="S20" i="105" s="1"/>
  <c r="N6" i="105"/>
  <c r="N20" i="105" s="1"/>
  <c r="K6" i="105"/>
  <c r="K20" i="105" s="1"/>
  <c r="D6" i="105"/>
  <c r="T6" i="105"/>
  <c r="T20" i="105" s="1"/>
  <c r="Q6" i="105"/>
  <c r="Q20" i="105" s="1"/>
  <c r="M6" i="105"/>
  <c r="M20" i="105" s="1"/>
  <c r="J6" i="105"/>
  <c r="J20" i="105" s="1"/>
  <c r="X6" i="105"/>
  <c r="X20" i="105" s="1"/>
  <c r="R6" i="105"/>
  <c r="R20" i="105" s="1"/>
  <c r="P6" i="105"/>
  <c r="P20" i="105" s="1"/>
  <c r="I6" i="105"/>
  <c r="I20" i="105" s="1"/>
  <c r="E6" i="105"/>
  <c r="E20" i="105" s="1"/>
  <c r="W6" i="105"/>
  <c r="W20" i="105" s="1"/>
  <c r="V6" i="105"/>
  <c r="V20" i="105" s="1"/>
  <c r="O6" i="105"/>
  <c r="O20" i="105" s="1"/>
  <c r="L6" i="105"/>
  <c r="L20" i="105" s="1"/>
  <c r="F6" i="105"/>
  <c r="F20" i="105" s="1"/>
  <c r="H6" i="105"/>
  <c r="H20" i="105" s="1"/>
  <c r="D20" i="105" l="1"/>
  <c r="Y20" i="105" s="1"/>
  <c r="Y6" i="105"/>
  <c r="Y23" i="105" s="1"/>
  <c r="Z8" i="105" l="1"/>
  <c r="Z18" i="105"/>
  <c r="Z19" i="105"/>
  <c r="X29" i="109"/>
  <c r="Z10" i="105"/>
  <c r="Z14" i="105"/>
  <c r="Z13" i="105"/>
  <c r="Z12" i="105"/>
  <c r="Z7" i="105"/>
  <c r="Z6" i="105"/>
  <c r="Z15" i="105"/>
  <c r="Z17" i="105"/>
  <c r="Z11" i="105"/>
  <c r="Z16" i="105"/>
  <c r="Z9" i="105"/>
  <c r="Y19" i="103"/>
  <c r="Y8" i="103"/>
</calcChain>
</file>

<file path=xl/sharedStrings.xml><?xml version="1.0" encoding="utf-8"?>
<sst xmlns="http://schemas.openxmlformats.org/spreadsheetml/2006/main" count="352" uniqueCount="136">
  <si>
    <t>韓国</t>
    <rPh sb="0" eb="2">
      <t>カンコク</t>
    </rPh>
    <phoneticPr fontId="2"/>
  </si>
  <si>
    <t>台湾</t>
    <rPh sb="0" eb="2">
      <t>タイワン</t>
    </rPh>
    <phoneticPr fontId="2"/>
  </si>
  <si>
    <t>中国</t>
    <rPh sb="0" eb="2">
      <t>チュウゴク</t>
    </rPh>
    <phoneticPr fontId="2"/>
  </si>
  <si>
    <t>８月</t>
  </si>
  <si>
    <t>９月</t>
  </si>
  <si>
    <t>延宿泊者数</t>
    <rPh sb="0" eb="1">
      <t>ノ</t>
    </rPh>
    <rPh sb="1" eb="3">
      <t>シュクハク</t>
    </rPh>
    <rPh sb="3" eb="4">
      <t>シャ</t>
    </rPh>
    <rPh sb="4" eb="5">
      <t>スウ</t>
    </rPh>
    <phoneticPr fontId="2"/>
  </si>
  <si>
    <t>構成比</t>
    <rPh sb="0" eb="3">
      <t>コウセイヒ</t>
    </rPh>
    <phoneticPr fontId="2"/>
  </si>
  <si>
    <t>北信濃</t>
    <rPh sb="0" eb="1">
      <t>キタ</t>
    </rPh>
    <rPh sb="1" eb="3">
      <t>シナノ</t>
    </rPh>
    <phoneticPr fontId="2"/>
  </si>
  <si>
    <t>合計</t>
    <rPh sb="0" eb="2">
      <t>ゴウケイ</t>
    </rPh>
    <phoneticPr fontId="2"/>
  </si>
  <si>
    <t>１月</t>
    <rPh sb="1" eb="2">
      <t>ガツ</t>
    </rPh>
    <phoneticPr fontId="2"/>
  </si>
  <si>
    <t>２月</t>
    <rPh sb="1" eb="2">
      <t>ガツ</t>
    </rPh>
    <phoneticPr fontId="2"/>
  </si>
  <si>
    <t>３月</t>
    <rPh sb="1" eb="2">
      <t>ガツ</t>
    </rPh>
    <phoneticPr fontId="2"/>
  </si>
  <si>
    <t>４月</t>
    <rPh sb="1" eb="2">
      <t>ガツ</t>
    </rPh>
    <phoneticPr fontId="2"/>
  </si>
  <si>
    <t>５月</t>
    <rPh sb="1" eb="2">
      <t>ガツ</t>
    </rPh>
    <phoneticPr fontId="2"/>
  </si>
  <si>
    <t>６月</t>
    <rPh sb="1" eb="2">
      <t>ガツ</t>
    </rPh>
    <phoneticPr fontId="2"/>
  </si>
  <si>
    <t>７月</t>
    <rPh sb="1" eb="2">
      <t>ガツ</t>
    </rPh>
    <phoneticPr fontId="2"/>
  </si>
  <si>
    <t>日本アルプス</t>
    <rPh sb="0" eb="2">
      <t>ニホン</t>
    </rPh>
    <phoneticPr fontId="2"/>
  </si>
  <si>
    <t>香港</t>
    <rPh sb="0" eb="2">
      <t>ホンコン</t>
    </rPh>
    <phoneticPr fontId="2"/>
  </si>
  <si>
    <t>対前年比</t>
    <rPh sb="0" eb="1">
      <t>タイ</t>
    </rPh>
    <rPh sb="1" eb="4">
      <t>ゼンネンヒ</t>
    </rPh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</si>
  <si>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</si>
  <si>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木曽路</t>
    <rPh sb="0" eb="3">
      <t>キソジ</t>
    </rPh>
    <phoneticPr fontId="2"/>
  </si>
  <si>
    <t>オーストラリア</t>
    <phoneticPr fontId="2"/>
  </si>
  <si>
    <t>区分</t>
    <rPh sb="0" eb="2">
      <t>クブン</t>
    </rPh>
    <phoneticPr fontId="2"/>
  </si>
  <si>
    <t>北アメリカ</t>
    <rPh sb="0" eb="1">
      <t>キタ</t>
    </rPh>
    <phoneticPr fontId="2"/>
  </si>
  <si>
    <t>オセアニア</t>
    <phoneticPr fontId="2"/>
  </si>
  <si>
    <t>19年</t>
    <rPh sb="2" eb="3">
      <t>ネン</t>
    </rPh>
    <phoneticPr fontId="2"/>
  </si>
  <si>
    <t>18年</t>
    <rPh sb="2" eb="3">
      <t>ネン</t>
    </rPh>
    <phoneticPr fontId="2"/>
  </si>
  <si>
    <t>ドイツ</t>
    <phoneticPr fontId="2"/>
  </si>
  <si>
    <t>13年</t>
    <rPh sb="2" eb="3">
      <t>ネン</t>
    </rPh>
    <phoneticPr fontId="2"/>
  </si>
  <si>
    <t>15年</t>
    <rPh sb="2" eb="3">
      <t>ネン</t>
    </rPh>
    <phoneticPr fontId="2"/>
  </si>
  <si>
    <t>17年</t>
    <rPh sb="2" eb="3">
      <t>ネン</t>
    </rPh>
    <phoneticPr fontId="2"/>
  </si>
  <si>
    <t>12月</t>
    <rPh sb="2" eb="3">
      <t>ガツ</t>
    </rPh>
    <phoneticPr fontId="2"/>
  </si>
  <si>
    <t>アメリカ</t>
  </si>
  <si>
    <t>カナダ</t>
  </si>
  <si>
    <t>イギリス</t>
  </si>
  <si>
    <t>20年</t>
    <rPh sb="2" eb="3">
      <t>ネン</t>
    </rPh>
    <phoneticPr fontId="2"/>
  </si>
  <si>
    <t>21年</t>
    <rPh sb="2" eb="3">
      <t>ネン</t>
    </rPh>
    <phoneticPr fontId="2"/>
  </si>
  <si>
    <t xml:space="preserve"> </t>
    <phoneticPr fontId="2"/>
  </si>
  <si>
    <t>アジア</t>
    <phoneticPr fontId="2"/>
  </si>
  <si>
    <t>アメリカ</t>
    <phoneticPr fontId="2"/>
  </si>
  <si>
    <t>22年</t>
    <rPh sb="2" eb="3">
      <t>ネン</t>
    </rPh>
    <phoneticPr fontId="2"/>
  </si>
  <si>
    <t>その他（国籍不詳含む）</t>
    <rPh sb="2" eb="3">
      <t>タ</t>
    </rPh>
    <rPh sb="4" eb="6">
      <t>コクセキ</t>
    </rPh>
    <rPh sb="6" eb="8">
      <t>フショウ</t>
    </rPh>
    <rPh sb="8" eb="9">
      <t>フク</t>
    </rPh>
    <phoneticPr fontId="2"/>
  </si>
  <si>
    <t>その他
（国籍不詳含む）</t>
    <rPh sb="2" eb="3">
      <t>タ</t>
    </rPh>
    <rPh sb="5" eb="7">
      <t>コクセキ</t>
    </rPh>
    <rPh sb="7" eb="9">
      <t>フショウ</t>
    </rPh>
    <rPh sb="9" eb="10">
      <t>フク</t>
    </rPh>
    <phoneticPr fontId="2"/>
  </si>
  <si>
    <t>23年</t>
    <rPh sb="2" eb="3">
      <t>ネン</t>
    </rPh>
    <phoneticPr fontId="2"/>
  </si>
  <si>
    <t>ヨーロッパ</t>
    <phoneticPr fontId="2"/>
  </si>
  <si>
    <t>24年</t>
    <rPh sb="2" eb="3">
      <t>ネン</t>
    </rPh>
    <phoneticPr fontId="2"/>
  </si>
  <si>
    <t>―</t>
    <phoneticPr fontId="2"/>
  </si>
  <si>
    <t>マレーシア</t>
    <phoneticPr fontId="2"/>
  </si>
  <si>
    <t>25年</t>
    <rPh sb="2" eb="3">
      <t>ネン</t>
    </rPh>
    <phoneticPr fontId="2"/>
  </si>
  <si>
    <t>11月</t>
    <phoneticPr fontId="2"/>
  </si>
  <si>
    <t>10月</t>
    <phoneticPr fontId="2"/>
  </si>
  <si>
    <t>―</t>
  </si>
  <si>
    <t>ロシア</t>
    <phoneticPr fontId="2"/>
  </si>
  <si>
    <t>ベトナム</t>
    <phoneticPr fontId="2"/>
  </si>
  <si>
    <t>26年</t>
    <rPh sb="2" eb="3">
      <t>ネン</t>
    </rPh>
    <phoneticPr fontId="2"/>
  </si>
  <si>
    <t>12年</t>
    <rPh sb="2" eb="3">
      <t>ネン</t>
    </rPh>
    <phoneticPr fontId="2"/>
  </si>
  <si>
    <t>14年</t>
    <rPh sb="2" eb="3">
      <t>ネン</t>
    </rPh>
    <phoneticPr fontId="2"/>
  </si>
  <si>
    <t>イタリア</t>
    <phoneticPr fontId="2"/>
  </si>
  <si>
    <t>マレーシア</t>
  </si>
  <si>
    <t>ベトナム</t>
  </si>
  <si>
    <t>フィリピン</t>
  </si>
  <si>
    <t>インド</t>
  </si>
  <si>
    <t>ドイツ</t>
  </si>
  <si>
    <t>フランス</t>
  </si>
  <si>
    <t>ロシア</t>
  </si>
  <si>
    <t>オーストラリア</t>
  </si>
  <si>
    <t>イタリア</t>
  </si>
  <si>
    <t>スペイン</t>
  </si>
  <si>
    <t>27年</t>
    <rPh sb="2" eb="3">
      <t>ネン</t>
    </rPh>
    <phoneticPr fontId="2"/>
  </si>
  <si>
    <t>南信州</t>
    <rPh sb="0" eb="1">
      <t>ミナミ</t>
    </rPh>
    <rPh sb="1" eb="3">
      <t>シンシュウ</t>
    </rPh>
    <phoneticPr fontId="2"/>
  </si>
  <si>
    <t>北アルプス</t>
    <rPh sb="0" eb="1">
      <t>キタ</t>
    </rPh>
    <phoneticPr fontId="2"/>
  </si>
  <si>
    <t>28年</t>
    <rPh sb="2" eb="3">
      <t>ネン</t>
    </rPh>
    <phoneticPr fontId="2"/>
  </si>
  <si>
    <t>（単位：人泊）</t>
    <rPh sb="1" eb="3">
      <t>タンイ</t>
    </rPh>
    <rPh sb="4" eb="5">
      <t>ニン</t>
    </rPh>
    <rPh sb="5" eb="6">
      <t>ハク</t>
    </rPh>
    <phoneticPr fontId="2"/>
  </si>
  <si>
    <t>（単位：人泊、％）</t>
    <rPh sb="1" eb="3">
      <t>タンイ</t>
    </rPh>
    <rPh sb="4" eb="5">
      <t>ニン</t>
    </rPh>
    <rPh sb="5" eb="6">
      <t>ハク</t>
    </rPh>
    <phoneticPr fontId="2"/>
  </si>
  <si>
    <t>その他</t>
    <rPh sb="2" eb="3">
      <t>タ</t>
    </rPh>
    <phoneticPr fontId="4"/>
  </si>
  <si>
    <t>合計</t>
    <rPh sb="0" eb="2">
      <t>ゴウケイ</t>
    </rPh>
    <phoneticPr fontId="4"/>
  </si>
  <si>
    <t>インドネシア</t>
    <phoneticPr fontId="2"/>
  </si>
  <si>
    <t>その他
（国籍不詳
含む）</t>
    <rPh sb="2" eb="3">
      <t>タ</t>
    </rPh>
    <rPh sb="5" eb="7">
      <t>コクセキ</t>
    </rPh>
    <rPh sb="7" eb="9">
      <t>フショウ</t>
    </rPh>
    <rPh sb="10" eb="11">
      <t>フク</t>
    </rPh>
    <phoneticPr fontId="2"/>
  </si>
  <si>
    <t>　　　国・
　　　地域
年</t>
    <rPh sb="3" eb="4">
      <t>クニ</t>
    </rPh>
    <rPh sb="9" eb="11">
      <t>チイキ</t>
    </rPh>
    <rPh sb="13" eb="14">
      <t>ネン</t>
    </rPh>
    <phoneticPr fontId="2"/>
  </si>
  <si>
    <r>
      <rPr>
        <sz val="13"/>
        <rFont val="ＭＳ Ｐゴシック"/>
        <family val="3"/>
        <charset val="128"/>
      </rPr>
      <t xml:space="preserve">　 　　　国・
　　　　 地域
</t>
    </r>
    <r>
      <rPr>
        <sz val="12"/>
        <rFont val="ＭＳ Ｐゴシック"/>
        <family val="3"/>
        <charset val="128"/>
      </rPr>
      <t xml:space="preserve">
市町村  </t>
    </r>
    <rPh sb="5" eb="6">
      <t>クニ</t>
    </rPh>
    <rPh sb="13" eb="15">
      <t>チイキ</t>
    </rPh>
    <rPh sb="17" eb="20">
      <t>シチョウソン</t>
    </rPh>
    <phoneticPr fontId="2"/>
  </si>
  <si>
    <t>29年</t>
    <rPh sb="2" eb="3">
      <t>ネン</t>
    </rPh>
    <phoneticPr fontId="2"/>
  </si>
  <si>
    <t>タイ</t>
  </si>
  <si>
    <t>佐久</t>
    <rPh sb="0" eb="2">
      <t>サク</t>
    </rPh>
    <phoneticPr fontId="2"/>
  </si>
  <si>
    <t>東信州</t>
    <rPh sb="0" eb="1">
      <t>ヒガシ</t>
    </rPh>
    <rPh sb="1" eb="3">
      <t>シンシュウ</t>
    </rPh>
    <phoneticPr fontId="2"/>
  </si>
  <si>
    <t>上田</t>
    <rPh sb="0" eb="2">
      <t>ウエダ</t>
    </rPh>
    <phoneticPr fontId="2"/>
  </si>
  <si>
    <t>諏訪</t>
    <rPh sb="0" eb="2">
      <t>スワ</t>
    </rPh>
    <phoneticPr fontId="2"/>
  </si>
  <si>
    <t>上伊那</t>
    <rPh sb="0" eb="3">
      <t>カミイナ</t>
    </rPh>
    <phoneticPr fontId="2"/>
  </si>
  <si>
    <t>松本</t>
    <rPh sb="0" eb="2">
      <t>マツモト</t>
    </rPh>
    <phoneticPr fontId="2"/>
  </si>
  <si>
    <t>長野</t>
    <rPh sb="0" eb="2">
      <t>ナガノ</t>
    </rPh>
    <phoneticPr fontId="2"/>
  </si>
  <si>
    <t>北信</t>
    <rPh sb="0" eb="2">
      <t>ホクシン</t>
    </rPh>
    <phoneticPr fontId="2"/>
  </si>
  <si>
    <t>地域振興局</t>
    <rPh sb="0" eb="2">
      <t>チイキ</t>
    </rPh>
    <rPh sb="2" eb="4">
      <t>シンコウ</t>
    </rPh>
    <rPh sb="4" eb="5">
      <t>キョク</t>
    </rPh>
    <phoneticPr fontId="2"/>
  </si>
  <si>
    <t>木曽</t>
    <rPh sb="0" eb="2">
      <t>キソ</t>
    </rPh>
    <phoneticPr fontId="2"/>
  </si>
  <si>
    <t>30年</t>
    <rPh sb="2" eb="3">
      <t>ネン</t>
    </rPh>
    <phoneticPr fontId="2"/>
  </si>
  <si>
    <t>台湾</t>
    <rPh sb="0" eb="2">
      <t>タイワン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</si>
  <si>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</si>
  <si>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5"/>
  </si>
  <si>
    <t>韓国</t>
    <rPh sb="0" eb="2">
      <t>カンコク</t>
    </rPh>
    <phoneticPr fontId="3"/>
  </si>
  <si>
    <t>ヨーロッパ</t>
    <phoneticPr fontId="2"/>
  </si>
  <si>
    <t>タイ</t>
    <phoneticPr fontId="2"/>
  </si>
  <si>
    <t>フィリピン</t>
    <phoneticPr fontId="2"/>
  </si>
  <si>
    <t>インド</t>
    <phoneticPr fontId="2"/>
  </si>
  <si>
    <t>アメリカ</t>
    <phoneticPr fontId="2"/>
  </si>
  <si>
    <t>カナダ</t>
    <phoneticPr fontId="2"/>
  </si>
  <si>
    <t>イギリス</t>
    <phoneticPr fontId="2"/>
  </si>
  <si>
    <t>フランス</t>
    <phoneticPr fontId="2"/>
  </si>
  <si>
    <t>スペイン</t>
    <phoneticPr fontId="2"/>
  </si>
  <si>
    <t>―</t>
    <phoneticPr fontId="2"/>
  </si>
  <si>
    <t>―</t>
    <phoneticPr fontId="2"/>
  </si>
  <si>
    <t>令和元年</t>
    <rPh sb="0" eb="4">
      <t>レイワモトネン</t>
    </rPh>
    <phoneticPr fontId="2"/>
  </si>
  <si>
    <t>２年</t>
    <rPh sb="1" eb="2">
      <t>ネン</t>
    </rPh>
    <phoneticPr fontId="2"/>
  </si>
  <si>
    <t>平成11年</t>
    <rPh sb="0" eb="2">
      <t>ヘイセイ</t>
    </rPh>
    <rPh sb="4" eb="5">
      <t>ネン</t>
    </rPh>
    <phoneticPr fontId="2"/>
  </si>
  <si>
    <t>３年</t>
    <rPh sb="1" eb="2">
      <t>ネン</t>
    </rPh>
    <phoneticPr fontId="2"/>
  </si>
  <si>
    <t>シンガポール</t>
    <phoneticPr fontId="2"/>
  </si>
  <si>
    <t>シンガポール</t>
    <phoneticPr fontId="4"/>
  </si>
  <si>
    <t>インドネシア</t>
    <phoneticPr fontId="4"/>
  </si>
  <si>
    <t>伊那路</t>
    <rPh sb="0" eb="3">
      <t>イナジ</t>
    </rPh>
    <phoneticPr fontId="2"/>
  </si>
  <si>
    <t>４年</t>
    <rPh sb="1" eb="2">
      <t>ネン</t>
    </rPh>
    <phoneticPr fontId="2"/>
  </si>
  <si>
    <t>Ｒ４年</t>
  </si>
  <si>
    <t>Ｒ３年</t>
  </si>
  <si>
    <t>長野市</t>
    <rPh sb="0" eb="3">
      <t>ナガノシ</t>
    </rPh>
    <phoneticPr fontId="7"/>
  </si>
  <si>
    <t>軽井沢町</t>
    <rPh sb="0" eb="4">
      <t>カルイザワマチ</t>
    </rPh>
    <phoneticPr fontId="7"/>
  </si>
  <si>
    <t>松本市</t>
    <rPh sb="0" eb="3">
      <t>マツモトシ</t>
    </rPh>
    <phoneticPr fontId="7"/>
  </si>
  <si>
    <t>山ノ内町</t>
    <rPh sb="0" eb="1">
      <t>ヤマ</t>
    </rPh>
    <rPh sb="2" eb="4">
      <t>ウチマチ</t>
    </rPh>
    <phoneticPr fontId="7"/>
  </si>
  <si>
    <t>白馬村</t>
    <rPh sb="0" eb="3">
      <t>ハクバムラ</t>
    </rPh>
    <phoneticPr fontId="7"/>
  </si>
  <si>
    <t>野沢温泉村</t>
    <rPh sb="0" eb="4">
      <t>ノザワオンセン</t>
    </rPh>
    <rPh sb="4" eb="5">
      <t>ムラ</t>
    </rPh>
    <phoneticPr fontId="7"/>
  </si>
  <si>
    <t>大町市</t>
    <rPh sb="0" eb="3">
      <t>オオマチシ</t>
    </rPh>
    <phoneticPr fontId="7"/>
  </si>
  <si>
    <t>上田市</t>
    <rPh sb="0" eb="3">
      <t>ウエダシ</t>
    </rPh>
    <phoneticPr fontId="7"/>
  </si>
  <si>
    <t>飯山市</t>
    <rPh sb="0" eb="3">
      <t>イイヤマシ</t>
    </rPh>
    <phoneticPr fontId="7"/>
  </si>
  <si>
    <t>安曇野市</t>
    <rPh sb="0" eb="2">
      <t>アズミ</t>
    </rPh>
    <rPh sb="2" eb="3">
      <t>ノ</t>
    </rPh>
    <rPh sb="3" eb="4">
      <t>シ</t>
    </rPh>
    <phoneticPr fontId="7"/>
  </si>
  <si>
    <t>皆増</t>
    <rPh sb="0" eb="1">
      <t>ミナ</t>
    </rPh>
    <rPh sb="1" eb="2">
      <t>マシ</t>
    </rPh>
    <phoneticPr fontId="2"/>
  </si>
  <si>
    <t>令和４年（2022年）外国人延宿泊者数調査</t>
    <phoneticPr fontId="2"/>
  </si>
  <si>
    <t>〇　国・地域別外国人延宿泊者数</t>
    <phoneticPr fontId="2"/>
  </si>
  <si>
    <t>令和４年（2022年）外国人延宿泊者数調査</t>
    <phoneticPr fontId="4"/>
  </si>
  <si>
    <t>〇　主な市町村別の状況（2,000人泊以上）</t>
    <rPh sb="2" eb="3">
      <t>オモ</t>
    </rPh>
    <rPh sb="4" eb="7">
      <t>シチョウソン</t>
    </rPh>
    <rPh sb="7" eb="8">
      <t>ベツ</t>
    </rPh>
    <rPh sb="9" eb="11">
      <t>ジョウキョウ</t>
    </rPh>
    <rPh sb="17" eb="18">
      <t>ニン</t>
    </rPh>
    <rPh sb="18" eb="19">
      <t>ハク</t>
    </rPh>
    <rPh sb="19" eb="21">
      <t>イジョウ</t>
    </rPh>
    <phoneticPr fontId="2"/>
  </si>
  <si>
    <t>〇　地域振興局別、月別延宿泊者数</t>
    <phoneticPr fontId="2"/>
  </si>
  <si>
    <t>〇　国・地域別、地域振興局別外国人延宿泊者数</t>
    <rPh sb="8" eb="10">
      <t>チイキ</t>
    </rPh>
    <rPh sb="10" eb="12">
      <t>シンコウ</t>
    </rPh>
    <rPh sb="12" eb="13">
      <t>キョク</t>
    </rPh>
    <rPh sb="13" eb="14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</si>
</sst>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&quot;△ &quot;#,##0"/>
    <numFmt numFmtId="177" formatCode="#,##0_ "/>
    <numFmt numFmtId="178" formatCode="0_ "/>
    <numFmt numFmtId="180" formatCode="0.0_ "/>
    <numFmt numFmtId="181" formatCode="#,##0_);[Red]\(#,##0\)"/>
    <numFmt numFmtId="183" formatCode="#,##0.0_);[Red]\(#,##0.0\)"/>
    <numFmt numFmtId="185" formatCode="#,##0.0;&quot;△ &quot;#,##0.0"/>
    <numFmt numFmtId="187" formatCode="#,##0_ ;[Red]\-#,##0\ 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3"/>
      <name val="ＭＳ Ｐゴシック"/>
      <family val="3"/>
      <charset val="128"/>
    </font>
    <font>
      <b/>
      <sz val="13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thin">
        <color indexed="23"/>
      </bottom>
      <diagonal/>
    </border>
    <border>
      <left/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23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23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60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180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Fill="1"/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Fill="1" applyBorder="1" applyAlignment="1">
      <alignment vertical="center"/>
    </xf>
    <xf numFmtId="177" fontId="13" fillId="0" borderId="0" xfId="0" applyNumberFormat="1" applyFont="1" applyFill="1" applyBorder="1" applyAlignment="1">
      <alignment vertical="center"/>
    </xf>
    <xf numFmtId="180" fontId="0" fillId="0" borderId="0" xfId="0" applyNumberFormat="1"/>
    <xf numFmtId="177" fontId="5" fillId="4" borderId="0" xfId="0" applyNumberFormat="1" applyFont="1" applyFill="1" applyBorder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12" fillId="0" borderId="0" xfId="0" applyFont="1" applyBorder="1"/>
    <xf numFmtId="0" fontId="14" fillId="0" borderId="0" xfId="0" applyFont="1" applyAlignment="1">
      <alignment vertical="center"/>
    </xf>
    <xf numFmtId="176" fontId="7" fillId="0" borderId="10" xfId="0" applyNumberFormat="1" applyFont="1" applyFill="1" applyBorder="1" applyAlignment="1">
      <alignment horizontal="right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11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181" fontId="15" fillId="0" borderId="1" xfId="0" applyNumberFormat="1" applyFont="1" applyBorder="1" applyAlignment="1">
      <alignment vertical="center"/>
    </xf>
    <xf numFmtId="177" fontId="15" fillId="0" borderId="1" xfId="0" applyNumberFormat="1" applyFont="1" applyBorder="1" applyAlignment="1">
      <alignment vertical="center"/>
    </xf>
    <xf numFmtId="181" fontId="15" fillId="0" borderId="1" xfId="0" applyNumberFormat="1" applyFont="1" applyBorder="1" applyAlignment="1">
      <alignment horizontal="right" vertical="center"/>
    </xf>
    <xf numFmtId="183" fontId="15" fillId="0" borderId="1" xfId="0" applyNumberFormat="1" applyFont="1" applyBorder="1" applyAlignment="1">
      <alignment horizontal="right" vertical="center"/>
    </xf>
    <xf numFmtId="177" fontId="15" fillId="0" borderId="1" xfId="0" applyNumberFormat="1" applyFont="1" applyBorder="1" applyAlignment="1">
      <alignment horizontal="right" vertical="center"/>
    </xf>
    <xf numFmtId="183" fontId="15" fillId="0" borderId="6" xfId="0" applyNumberFormat="1" applyFont="1" applyBorder="1" applyAlignment="1">
      <alignment horizontal="right" vertical="center"/>
    </xf>
    <xf numFmtId="183" fontId="15" fillId="0" borderId="19" xfId="0" applyNumberFormat="1" applyFont="1" applyBorder="1" applyAlignment="1">
      <alignment horizontal="right" vertical="center"/>
    </xf>
    <xf numFmtId="0" fontId="15" fillId="2" borderId="1" xfId="0" applyFont="1" applyFill="1" applyBorder="1" applyAlignment="1">
      <alignment horizontal="distributed" vertical="center"/>
    </xf>
    <xf numFmtId="0" fontId="15" fillId="2" borderId="18" xfId="0" applyFont="1" applyFill="1" applyBorder="1" applyAlignment="1">
      <alignment horizontal="distributed" vertical="center"/>
    </xf>
    <xf numFmtId="0" fontId="15" fillId="2" borderId="13" xfId="0" applyFont="1" applyFill="1" applyBorder="1" applyAlignment="1">
      <alignment horizontal="distributed" vertical="center"/>
    </xf>
    <xf numFmtId="0" fontId="0" fillId="0" borderId="0" xfId="0" applyFont="1"/>
    <xf numFmtId="181" fontId="5" fillId="0" borderId="1" xfId="0" applyNumberFormat="1" applyFont="1" applyBorder="1" applyAlignment="1">
      <alignment vertical="center"/>
    </xf>
    <xf numFmtId="181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81" fontId="5" fillId="0" borderId="1" xfId="0" applyNumberFormat="1" applyFont="1" applyFill="1" applyBorder="1" applyAlignment="1">
      <alignment vertical="center"/>
    </xf>
    <xf numFmtId="181" fontId="5" fillId="0" borderId="9" xfId="0" applyNumberFormat="1" applyFont="1" applyBorder="1" applyAlignment="1">
      <alignment vertical="center"/>
    </xf>
    <xf numFmtId="181" fontId="5" fillId="0" borderId="9" xfId="0" applyNumberFormat="1" applyFont="1" applyFill="1" applyBorder="1" applyAlignment="1">
      <alignment vertical="center"/>
    </xf>
    <xf numFmtId="181" fontId="5" fillId="0" borderId="9" xfId="0" applyNumberFormat="1" applyFont="1" applyBorder="1" applyAlignment="1">
      <alignment horizontal="center" vertical="center"/>
    </xf>
    <xf numFmtId="177" fontId="17" fillId="0" borderId="20" xfId="0" applyNumberFormat="1" applyFont="1" applyFill="1" applyBorder="1" applyAlignment="1">
      <alignment vertical="center"/>
    </xf>
    <xf numFmtId="181" fontId="5" fillId="0" borderId="6" xfId="0" applyNumberFormat="1" applyFont="1" applyFill="1" applyBorder="1" applyAlignment="1">
      <alignment vertical="center"/>
    </xf>
    <xf numFmtId="181" fontId="5" fillId="0" borderId="6" xfId="0" applyNumberFormat="1" applyFont="1" applyBorder="1" applyAlignment="1">
      <alignment vertical="center"/>
    </xf>
    <xf numFmtId="177" fontId="5" fillId="0" borderId="3" xfId="0" applyNumberFormat="1" applyFont="1" applyBorder="1" applyAlignment="1">
      <alignment vertical="center"/>
    </xf>
    <xf numFmtId="177" fontId="5" fillId="0" borderId="7" xfId="0" applyNumberFormat="1" applyFont="1" applyBorder="1" applyAlignment="1">
      <alignment vertical="center"/>
    </xf>
    <xf numFmtId="181" fontId="5" fillId="0" borderId="7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vertical="center"/>
    </xf>
    <xf numFmtId="177" fontId="5" fillId="0" borderId="6" xfId="0" applyNumberFormat="1" applyFont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Border="1" applyAlignment="1">
      <alignment vertical="center"/>
    </xf>
    <xf numFmtId="181" fontId="5" fillId="0" borderId="20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9" xfId="0" applyNumberFormat="1" applyFont="1" applyBorder="1" applyAlignment="1">
      <alignment vertical="center"/>
    </xf>
    <xf numFmtId="181" fontId="5" fillId="0" borderId="1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>
      <alignment horizontal="center" vertical="center"/>
    </xf>
    <xf numFmtId="177" fontId="5" fillId="5" borderId="22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81" fontId="15" fillId="0" borderId="24" xfId="0" applyNumberFormat="1" applyFont="1" applyBorder="1" applyAlignment="1">
      <alignment horizontal="right" vertical="center"/>
    </xf>
    <xf numFmtId="177" fontId="17" fillId="0" borderId="14" xfId="0" applyNumberFormat="1" applyFont="1" applyFill="1" applyBorder="1" applyAlignment="1">
      <alignment vertical="center"/>
    </xf>
    <xf numFmtId="181" fontId="5" fillId="0" borderId="24" xfId="0" applyNumberFormat="1" applyFont="1" applyBorder="1" applyAlignment="1">
      <alignment vertical="center"/>
    </xf>
    <xf numFmtId="177" fontId="5" fillId="0" borderId="24" xfId="0" applyNumberFormat="1" applyFont="1" applyBorder="1" applyAlignment="1">
      <alignment vertical="center"/>
    </xf>
    <xf numFmtId="181" fontId="5" fillId="0" borderId="25" xfId="0" applyNumberFormat="1" applyFont="1" applyBorder="1" applyAlignment="1">
      <alignment vertical="center"/>
    </xf>
    <xf numFmtId="181" fontId="5" fillId="0" borderId="16" xfId="0" applyNumberFormat="1" applyFont="1" applyBorder="1" applyAlignment="1">
      <alignment vertical="center"/>
    </xf>
    <xf numFmtId="177" fontId="5" fillId="0" borderId="24" xfId="0" applyNumberFormat="1" applyFont="1" applyFill="1" applyBorder="1" applyAlignment="1">
      <alignment vertical="center"/>
    </xf>
    <xf numFmtId="177" fontId="5" fillId="0" borderId="16" xfId="0" applyNumberFormat="1" applyFont="1" applyFill="1" applyBorder="1" applyAlignment="1">
      <alignment vertical="center"/>
    </xf>
    <xf numFmtId="177" fontId="5" fillId="0" borderId="26" xfId="0" applyNumberFormat="1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177" fontId="5" fillId="0" borderId="27" xfId="0" applyNumberFormat="1" applyFont="1" applyBorder="1" applyAlignment="1">
      <alignment vertical="center"/>
    </xf>
    <xf numFmtId="176" fontId="7" fillId="0" borderId="10" xfId="0" applyNumberFormat="1" applyFont="1" applyFill="1" applyBorder="1" applyAlignment="1">
      <alignment vertical="center" shrinkToFit="1"/>
    </xf>
    <xf numFmtId="176" fontId="7" fillId="0" borderId="28" xfId="0" applyNumberFormat="1" applyFont="1" applyFill="1" applyBorder="1" applyAlignment="1">
      <alignment vertical="center" shrinkToFit="1"/>
    </xf>
    <xf numFmtId="176" fontId="7" fillId="0" borderId="29" xfId="0" applyNumberFormat="1" applyFont="1" applyFill="1" applyBorder="1" applyAlignment="1">
      <alignment vertical="center"/>
    </xf>
    <xf numFmtId="177" fontId="5" fillId="4" borderId="1" xfId="0" applyNumberFormat="1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vertical="center"/>
    </xf>
    <xf numFmtId="181" fontId="5" fillId="0" borderId="6" xfId="0" applyNumberFormat="1" applyFont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4" borderId="30" xfId="0" applyNumberFormat="1" applyFont="1" applyFill="1" applyBorder="1" applyAlignment="1">
      <alignment vertical="center"/>
    </xf>
    <xf numFmtId="177" fontId="5" fillId="0" borderId="30" xfId="0" applyNumberFormat="1" applyFont="1" applyBorder="1" applyAlignment="1">
      <alignment vertical="center"/>
    </xf>
    <xf numFmtId="181" fontId="5" fillId="0" borderId="14" xfId="0" applyNumberFormat="1" applyFont="1" applyBorder="1" applyAlignment="1">
      <alignment horizontal="right" vertical="center"/>
    </xf>
    <xf numFmtId="177" fontId="5" fillId="4" borderId="31" xfId="0" applyNumberFormat="1" applyFont="1" applyFill="1" applyBorder="1" applyAlignment="1">
      <alignment vertical="center"/>
    </xf>
    <xf numFmtId="0" fontId="7" fillId="2" borderId="32" xfId="0" applyFont="1" applyFill="1" applyBorder="1" applyAlignment="1">
      <alignment horizontal="center" vertical="center"/>
    </xf>
    <xf numFmtId="177" fontId="5" fillId="5" borderId="33" xfId="0" applyNumberFormat="1" applyFont="1" applyFill="1" applyBorder="1" applyAlignment="1">
      <alignment vertical="center"/>
    </xf>
    <xf numFmtId="177" fontId="17" fillId="0" borderId="34" xfId="0" applyNumberFormat="1" applyFont="1" applyFill="1" applyBorder="1" applyAlignment="1">
      <alignment vertical="center"/>
    </xf>
    <xf numFmtId="177" fontId="17" fillId="0" borderId="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183" fontId="15" fillId="0" borderId="13" xfId="0" applyNumberFormat="1" applyFont="1" applyBorder="1" applyAlignment="1">
      <alignment horizontal="right" vertical="center"/>
    </xf>
    <xf numFmtId="181" fontId="15" fillId="0" borderId="18" xfId="0" applyNumberFormat="1" applyFont="1" applyBorder="1" applyAlignment="1">
      <alignment vertical="center"/>
    </xf>
    <xf numFmtId="183" fontId="15" fillId="0" borderId="18" xfId="0" applyNumberFormat="1" applyFont="1" applyBorder="1" applyAlignment="1">
      <alignment horizontal="right" vertical="center"/>
    </xf>
    <xf numFmtId="0" fontId="15" fillId="0" borderId="1" xfId="0" applyFont="1" applyFill="1" applyBorder="1" applyAlignment="1">
      <alignment horizontal="distributed" vertical="center"/>
    </xf>
    <xf numFmtId="0" fontId="15" fillId="0" borderId="18" xfId="0" applyFont="1" applyFill="1" applyBorder="1" applyAlignment="1">
      <alignment horizontal="distributed" vertical="center"/>
    </xf>
    <xf numFmtId="185" fontId="0" fillId="0" borderId="8" xfId="0" applyNumberFormat="1" applyBorder="1" applyAlignment="1">
      <alignment vertical="center"/>
    </xf>
    <xf numFmtId="185" fontId="7" fillId="0" borderId="0" xfId="0" applyNumberFormat="1" applyFont="1" applyAlignment="1">
      <alignment vertical="center" shrinkToFit="1"/>
    </xf>
    <xf numFmtId="185" fontId="7" fillId="0" borderId="35" xfId="0" applyNumberFormat="1" applyFont="1" applyBorder="1" applyAlignment="1">
      <alignment vertical="center" shrinkToFit="1"/>
    </xf>
    <xf numFmtId="181" fontId="15" fillId="0" borderId="24" xfId="0" applyNumberFormat="1" applyFont="1" applyBorder="1" applyAlignment="1">
      <alignment vertical="center"/>
    </xf>
    <xf numFmtId="0" fontId="15" fillId="2" borderId="36" xfId="0" applyFont="1" applyFill="1" applyBorder="1" applyAlignment="1">
      <alignment horizontal="distributed" vertical="center"/>
    </xf>
    <xf numFmtId="0" fontId="15" fillId="2" borderId="37" xfId="0" applyFont="1" applyFill="1" applyBorder="1" applyAlignment="1">
      <alignment horizontal="distributed" vertical="center"/>
    </xf>
    <xf numFmtId="185" fontId="7" fillId="0" borderId="38" xfId="0" applyNumberFormat="1" applyFont="1" applyBorder="1" applyAlignment="1">
      <alignment vertical="center" shrinkToFit="1"/>
    </xf>
    <xf numFmtId="185" fontId="7" fillId="0" borderId="40" xfId="0" applyNumberFormat="1" applyFont="1" applyBorder="1" applyAlignment="1">
      <alignment vertical="center" shrinkToFit="1"/>
    </xf>
    <xf numFmtId="185" fontId="7" fillId="0" borderId="0" xfId="0" applyNumberFormat="1" applyFont="1" applyBorder="1" applyAlignment="1">
      <alignment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distributed" vertical="center" wrapText="1"/>
    </xf>
    <xf numFmtId="0" fontId="9" fillId="2" borderId="37" xfId="0" applyFont="1" applyFill="1" applyBorder="1" applyAlignment="1">
      <alignment horizontal="center" vertical="center" shrinkToFit="1"/>
    </xf>
    <xf numFmtId="49" fontId="0" fillId="0" borderId="0" xfId="0" applyNumberFormat="1" applyAlignment="1"/>
    <xf numFmtId="181" fontId="15" fillId="0" borderId="1" xfId="1" applyNumberFormat="1" applyFont="1" applyBorder="1" applyAlignment="1">
      <alignment vertical="center"/>
    </xf>
    <xf numFmtId="181" fontId="16" fillId="0" borderId="20" xfId="0" applyNumberFormat="1" applyFont="1" applyFill="1" applyBorder="1" applyAlignment="1">
      <alignment horizontal="right" vertical="center"/>
    </xf>
    <xf numFmtId="181" fontId="15" fillId="0" borderId="49" xfId="0" applyNumberFormat="1" applyFont="1" applyBorder="1" applyAlignment="1">
      <alignment vertical="center"/>
    </xf>
    <xf numFmtId="181" fontId="16" fillId="0" borderId="23" xfId="0" applyNumberFormat="1" applyFont="1" applyFill="1" applyBorder="1" applyAlignment="1">
      <alignment horizontal="right" vertical="center"/>
    </xf>
    <xf numFmtId="181" fontId="15" fillId="7" borderId="13" xfId="0" applyNumberFormat="1" applyFont="1" applyFill="1" applyBorder="1" applyAlignment="1">
      <alignment vertical="center"/>
    </xf>
    <xf numFmtId="177" fontId="16" fillId="7" borderId="5" xfId="0" applyNumberFormat="1" applyFont="1" applyFill="1" applyBorder="1" applyAlignment="1">
      <alignment horizontal="right" vertical="center"/>
    </xf>
    <xf numFmtId="0" fontId="15" fillId="7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 shrinkToFit="1"/>
    </xf>
    <xf numFmtId="0" fontId="15" fillId="7" borderId="1" xfId="0" applyFont="1" applyFill="1" applyBorder="1" applyAlignment="1">
      <alignment horizontal="center" vertical="center" shrinkToFit="1"/>
    </xf>
    <xf numFmtId="181" fontId="15" fillId="6" borderId="1" xfId="0" applyNumberFormat="1" applyFont="1" applyFill="1" applyBorder="1" applyAlignment="1">
      <alignment vertical="center"/>
    </xf>
    <xf numFmtId="177" fontId="16" fillId="6" borderId="20" xfId="0" applyNumberFormat="1" applyFont="1" applyFill="1" applyBorder="1" applyAlignment="1">
      <alignment horizontal="right" vertical="center"/>
    </xf>
    <xf numFmtId="0" fontId="15" fillId="7" borderId="13" xfId="0" applyFont="1" applyFill="1" applyBorder="1" applyAlignment="1">
      <alignment horizontal="distributed" vertical="center"/>
    </xf>
    <xf numFmtId="181" fontId="15" fillId="7" borderId="13" xfId="1" applyNumberFormat="1" applyFont="1" applyFill="1" applyBorder="1" applyAlignment="1">
      <alignment vertical="center"/>
    </xf>
    <xf numFmtId="181" fontId="15" fillId="7" borderId="13" xfId="0" applyNumberFormat="1" applyFont="1" applyFill="1" applyBorder="1" applyAlignment="1">
      <alignment horizontal="right" vertical="center"/>
    </xf>
    <xf numFmtId="181" fontId="15" fillId="7" borderId="26" xfId="0" applyNumberFormat="1" applyFont="1" applyFill="1" applyBorder="1" applyAlignment="1">
      <alignment horizontal="right" vertical="center"/>
    </xf>
    <xf numFmtId="177" fontId="16" fillId="4" borderId="20" xfId="0" applyNumberFormat="1" applyFont="1" applyFill="1" applyBorder="1" applyAlignment="1">
      <alignment horizontal="right" vertical="center"/>
    </xf>
    <xf numFmtId="181" fontId="16" fillId="4" borderId="5" xfId="0" applyNumberFormat="1" applyFont="1" applyFill="1" applyBorder="1" applyAlignment="1">
      <alignment horizontal="right" vertical="center"/>
    </xf>
    <xf numFmtId="177" fontId="5" fillId="4" borderId="6" xfId="0" applyNumberFormat="1" applyFont="1" applyFill="1" applyBorder="1" applyAlignment="1">
      <alignment vertical="center"/>
    </xf>
    <xf numFmtId="177" fontId="5" fillId="4" borderId="14" xfId="0" applyNumberFormat="1" applyFont="1" applyFill="1" applyBorder="1" applyAlignment="1">
      <alignment vertical="center"/>
    </xf>
    <xf numFmtId="177" fontId="5" fillId="4" borderId="16" xfId="0" applyNumberFormat="1" applyFont="1" applyFill="1" applyBorder="1" applyAlignment="1">
      <alignment vertical="center"/>
    </xf>
    <xf numFmtId="181" fontId="0" fillId="0" borderId="0" xfId="0" applyNumberFormat="1"/>
    <xf numFmtId="177" fontId="5" fillId="4" borderId="50" xfId="0" applyNumberFormat="1" applyFont="1" applyFill="1" applyBorder="1" applyAlignment="1">
      <alignment vertical="center"/>
    </xf>
    <xf numFmtId="177" fontId="5" fillId="4" borderId="51" xfId="0" applyNumberFormat="1" applyFont="1" applyFill="1" applyBorder="1" applyAlignment="1">
      <alignment vertical="center"/>
    </xf>
    <xf numFmtId="177" fontId="5" fillId="0" borderId="50" xfId="0" applyNumberFormat="1" applyFont="1" applyBorder="1" applyAlignment="1">
      <alignment vertical="center"/>
    </xf>
    <xf numFmtId="177" fontId="5" fillId="0" borderId="30" xfId="0" applyNumberFormat="1" applyFont="1" applyFill="1" applyBorder="1" applyAlignment="1">
      <alignment vertical="center"/>
    </xf>
    <xf numFmtId="177" fontId="12" fillId="5" borderId="22" xfId="0" applyNumberFormat="1" applyFont="1" applyFill="1" applyBorder="1" applyAlignment="1">
      <alignment vertical="center"/>
    </xf>
    <xf numFmtId="187" fontId="5" fillId="0" borderId="1" xfId="2" applyNumberFormat="1" applyFont="1" applyBorder="1" applyAlignment="1">
      <alignment vertical="center"/>
    </xf>
    <xf numFmtId="177" fontId="5" fillId="4" borderId="3" xfId="0" applyNumberFormat="1" applyFont="1" applyFill="1" applyBorder="1" applyAlignment="1">
      <alignment vertical="center"/>
    </xf>
    <xf numFmtId="177" fontId="5" fillId="0" borderId="53" xfId="0" applyNumberFormat="1" applyFont="1" applyFill="1" applyBorder="1" applyAlignment="1">
      <alignment vertical="center"/>
    </xf>
    <xf numFmtId="177" fontId="5" fillId="0" borderId="54" xfId="0" applyNumberFormat="1" applyFont="1" applyFill="1" applyBorder="1" applyAlignment="1">
      <alignment vertical="center"/>
    </xf>
    <xf numFmtId="177" fontId="5" fillId="0" borderId="55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41" xfId="0" applyNumberFormat="1" applyFont="1" applyFill="1" applyBorder="1" applyAlignment="1">
      <alignment vertical="center"/>
    </xf>
    <xf numFmtId="177" fontId="5" fillId="0" borderId="56" xfId="0" applyNumberFormat="1" applyFont="1" applyFill="1" applyBorder="1" applyAlignment="1">
      <alignment vertical="center"/>
    </xf>
    <xf numFmtId="0" fontId="0" fillId="0" borderId="27" xfId="0" applyBorder="1"/>
    <xf numFmtId="0" fontId="7" fillId="2" borderId="1" xfId="0" quotePrefix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7" fontId="5" fillId="4" borderId="57" xfId="0" applyNumberFormat="1" applyFont="1" applyFill="1" applyBorder="1" applyAlignment="1">
      <alignment vertical="center"/>
    </xf>
    <xf numFmtId="177" fontId="5" fillId="4" borderId="58" xfId="0" applyNumberFormat="1" applyFont="1" applyFill="1" applyBorder="1" applyAlignment="1">
      <alignment vertical="center"/>
    </xf>
    <xf numFmtId="177" fontId="5" fillId="4" borderId="59" xfId="0" applyNumberFormat="1" applyFont="1" applyFill="1" applyBorder="1" applyAlignment="1">
      <alignment vertical="center"/>
    </xf>
    <xf numFmtId="177" fontId="5" fillId="0" borderId="21" xfId="0" applyNumberFormat="1" applyFont="1" applyFill="1" applyBorder="1" applyAlignment="1">
      <alignment vertical="center"/>
    </xf>
    <xf numFmtId="177" fontId="5" fillId="4" borderId="41" xfId="0" applyNumberFormat="1" applyFont="1" applyFill="1" applyBorder="1" applyAlignment="1">
      <alignment vertical="center"/>
    </xf>
    <xf numFmtId="177" fontId="5" fillId="5" borderId="60" xfId="0" applyNumberFormat="1" applyFont="1" applyFill="1" applyBorder="1" applyAlignment="1">
      <alignment vertical="center"/>
    </xf>
    <xf numFmtId="177" fontId="5" fillId="0" borderId="50" xfId="0" applyNumberFormat="1" applyFont="1" applyFill="1" applyBorder="1" applyAlignment="1">
      <alignment vertical="center"/>
    </xf>
    <xf numFmtId="177" fontId="0" fillId="0" borderId="0" xfId="0" applyNumberFormat="1" applyFill="1"/>
    <xf numFmtId="185" fontId="7" fillId="0" borderId="35" xfId="0" applyNumberFormat="1" applyFont="1" applyBorder="1" applyAlignment="1">
      <alignment horizontal="right" vertical="center" shrinkToFit="1"/>
    </xf>
    <xf numFmtId="177" fontId="5" fillId="0" borderId="27" xfId="0" applyNumberFormat="1" applyFont="1" applyFill="1" applyBorder="1" applyAlignment="1">
      <alignment vertical="center"/>
    </xf>
    <xf numFmtId="177" fontId="5" fillId="0" borderId="52" xfId="0" applyNumberFormat="1" applyFont="1" applyFill="1" applyBorder="1" applyAlignment="1">
      <alignment vertical="center"/>
    </xf>
    <xf numFmtId="177" fontId="5" fillId="0" borderId="36" xfId="0" applyNumberFormat="1" applyFont="1" applyFill="1" applyBorder="1" applyAlignment="1">
      <alignment vertical="center"/>
    </xf>
    <xf numFmtId="177" fontId="5" fillId="4" borderId="7" xfId="0" applyNumberFormat="1" applyFont="1" applyFill="1" applyBorder="1" applyAlignment="1">
      <alignment vertical="center"/>
    </xf>
    <xf numFmtId="177" fontId="5" fillId="0" borderId="63" xfId="0" applyNumberFormat="1" applyFont="1" applyFill="1" applyBorder="1" applyAlignment="1">
      <alignment vertical="center"/>
    </xf>
    <xf numFmtId="177" fontId="5" fillId="0" borderId="64" xfId="0" applyNumberFormat="1" applyFont="1" applyFill="1" applyBorder="1" applyAlignment="1">
      <alignment vertical="center"/>
    </xf>
    <xf numFmtId="177" fontId="5" fillId="0" borderId="64" xfId="0" applyNumberFormat="1" applyFont="1" applyBorder="1" applyAlignment="1">
      <alignment vertical="center"/>
    </xf>
    <xf numFmtId="177" fontId="5" fillId="4" borderId="24" xfId="0" applyNumberFormat="1" applyFont="1" applyFill="1" applyBorder="1" applyAlignment="1">
      <alignment vertical="center"/>
    </xf>
    <xf numFmtId="177" fontId="5" fillId="0" borderId="65" xfId="0" applyNumberFormat="1" applyFont="1" applyFill="1" applyBorder="1" applyAlignment="1">
      <alignment vertical="center"/>
    </xf>
    <xf numFmtId="177" fontId="5" fillId="0" borderId="43" xfId="0" applyNumberFormat="1" applyFont="1" applyFill="1" applyBorder="1" applyAlignment="1">
      <alignment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center"/>
    </xf>
    <xf numFmtId="177" fontId="0" fillId="0" borderId="0" xfId="0" applyNumberFormat="1" applyBorder="1" applyAlignment="1">
      <alignment vertical="center"/>
    </xf>
    <xf numFmtId="177" fontId="0" fillId="0" borderId="0" xfId="0" applyNumberFormat="1" applyAlignment="1">
      <alignment vertical="center"/>
    </xf>
    <xf numFmtId="0" fontId="0" fillId="0" borderId="27" xfId="0" applyBorder="1" applyAlignment="1">
      <alignment vertical="center"/>
    </xf>
    <xf numFmtId="0" fontId="0" fillId="0" borderId="27" xfId="0" applyFill="1" applyBorder="1"/>
    <xf numFmtId="177" fontId="5" fillId="0" borderId="5" xfId="0" applyNumberFormat="1" applyFont="1" applyFill="1" applyBorder="1" applyAlignment="1">
      <alignment vertical="center"/>
    </xf>
    <xf numFmtId="177" fontId="16" fillId="4" borderId="23" xfId="0" applyNumberFormat="1" applyFont="1" applyFill="1" applyBorder="1" applyAlignment="1">
      <alignment horizontal="right" vertical="center"/>
    </xf>
    <xf numFmtId="181" fontId="15" fillId="7" borderId="26" xfId="0" applyNumberFormat="1" applyFont="1" applyFill="1" applyBorder="1" applyAlignment="1">
      <alignment vertical="center"/>
    </xf>
    <xf numFmtId="181" fontId="15" fillId="6" borderId="24" xfId="0" applyNumberFormat="1" applyFont="1" applyFill="1" applyBorder="1" applyAlignment="1">
      <alignment vertical="center"/>
    </xf>
    <xf numFmtId="177" fontId="15" fillId="0" borderId="24" xfId="0" applyNumberFormat="1" applyFont="1" applyBorder="1" applyAlignment="1">
      <alignment horizontal="right" vertical="center"/>
    </xf>
    <xf numFmtId="0" fontId="12" fillId="0" borderId="0" xfId="0" quotePrefix="1" applyFont="1"/>
    <xf numFmtId="176" fontId="7" fillId="0" borderId="2" xfId="0" applyNumberFormat="1" applyFont="1" applyFill="1" applyBorder="1" applyAlignment="1">
      <alignment horizontal="right" vertical="center"/>
    </xf>
    <xf numFmtId="176" fontId="7" fillId="0" borderId="17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vertical="center"/>
    </xf>
    <xf numFmtId="176" fontId="7" fillId="0" borderId="2" xfId="0" applyNumberFormat="1" applyFont="1" applyFill="1" applyBorder="1" applyAlignment="1">
      <alignment vertical="center"/>
    </xf>
    <xf numFmtId="176" fontId="7" fillId="0" borderId="17" xfId="0" applyNumberFormat="1" applyFont="1" applyFill="1" applyBorder="1" applyAlignment="1">
      <alignment vertical="center"/>
    </xf>
    <xf numFmtId="176" fontId="7" fillId="0" borderId="39" xfId="0" applyNumberFormat="1" applyFont="1" applyFill="1" applyBorder="1" applyAlignment="1">
      <alignment vertical="center"/>
    </xf>
    <xf numFmtId="176" fontId="7" fillId="0" borderId="75" xfId="0" applyNumberFormat="1" applyFont="1" applyFill="1" applyBorder="1" applyAlignment="1">
      <alignment vertical="center"/>
    </xf>
    <xf numFmtId="176" fontId="7" fillId="0" borderId="74" xfId="0" applyNumberFormat="1" applyFont="1" applyFill="1" applyBorder="1" applyAlignment="1">
      <alignment vertical="center"/>
    </xf>
    <xf numFmtId="176" fontId="7" fillId="0" borderId="45" xfId="0" applyNumberFormat="1" applyFont="1" applyFill="1" applyBorder="1" applyAlignment="1">
      <alignment vertical="center"/>
    </xf>
    <xf numFmtId="176" fontId="7" fillId="0" borderId="46" xfId="0" applyNumberFormat="1" applyFont="1" applyFill="1" applyBorder="1" applyAlignment="1">
      <alignment vertical="center"/>
    </xf>
    <xf numFmtId="176" fontId="7" fillId="0" borderId="47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44" xfId="0" applyNumberFormat="1" applyFont="1" applyFill="1" applyBorder="1" applyAlignment="1">
      <alignment horizontal="right" vertical="center"/>
    </xf>
    <xf numFmtId="176" fontId="7" fillId="0" borderId="48" xfId="0" applyNumberFormat="1" applyFont="1" applyFill="1" applyBorder="1" applyAlignment="1">
      <alignment vertical="center"/>
    </xf>
    <xf numFmtId="176" fontId="7" fillId="0" borderId="41" xfId="0" applyNumberFormat="1" applyFont="1" applyFill="1" applyBorder="1" applyAlignment="1">
      <alignment vertical="center"/>
    </xf>
    <xf numFmtId="176" fontId="7" fillId="0" borderId="42" xfId="0" applyNumberFormat="1" applyFont="1" applyFill="1" applyBorder="1" applyAlignment="1">
      <alignment vertical="center"/>
    </xf>
    <xf numFmtId="176" fontId="7" fillId="0" borderId="43" xfId="0" applyNumberFormat="1" applyFont="1" applyFill="1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7" borderId="16" xfId="0" applyFont="1" applyFill="1" applyBorder="1" applyAlignment="1">
      <alignment horizontal="center" vertical="center" wrapText="1"/>
    </xf>
    <xf numFmtId="0" fontId="15" fillId="7" borderId="26" xfId="0" applyFont="1" applyFill="1" applyBorder="1" applyAlignment="1">
      <alignment horizontal="center" vertical="center" wrapText="1"/>
    </xf>
    <xf numFmtId="0" fontId="15" fillId="7" borderId="68" xfId="0" applyFont="1" applyFill="1" applyBorder="1" applyAlignment="1">
      <alignment horizontal="distributed" vertical="center"/>
    </xf>
    <xf numFmtId="0" fontId="15" fillId="7" borderId="69" xfId="0" applyFont="1" applyFill="1" applyBorder="1" applyAlignment="1">
      <alignment horizontal="distributed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distributed" vertical="center"/>
    </xf>
    <xf numFmtId="0" fontId="15" fillId="2" borderId="14" xfId="0" applyFont="1" applyFill="1" applyBorder="1" applyAlignment="1">
      <alignment horizontal="distributed" vertical="center"/>
    </xf>
    <xf numFmtId="0" fontId="15" fillId="2" borderId="7" xfId="0" applyFont="1" applyFill="1" applyBorder="1" applyAlignment="1">
      <alignment horizontal="distributed" vertical="center"/>
    </xf>
    <xf numFmtId="0" fontId="15" fillId="2" borderId="20" xfId="0" applyFont="1" applyFill="1" applyBorder="1" applyAlignment="1">
      <alignment horizontal="distributed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6" fillId="7" borderId="61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left" vertical="center" wrapText="1"/>
    </xf>
    <xf numFmtId="0" fontId="12" fillId="0" borderId="71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16" fillId="0" borderId="61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18" fillId="0" borderId="61" xfId="0" applyFont="1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2 2" xfId="5" xr:uid="{E3ABF6E7-0F0E-4545-9C08-1CBF824CEA16}"/>
    <cellStyle name="桁区切り 3" xfId="4" xr:uid="{3F546CA9-8EDC-45BB-81BF-19B320889B44}"/>
    <cellStyle name="標準" xfId="0" builtinId="0"/>
    <cellStyle name="標準 2" xfId="3" xr:uid="{20E8BB9D-BE7C-42CD-80A2-AF291FB69CB1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28B-43DE-B9E6-CB5B3710C5F7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28B-43DE-B9E6-CB5B3710C5F7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28B-43DE-B9E6-CB5B3710C5F7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28B-43DE-B9E6-CB5B3710C5F7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28B-43DE-B9E6-CB5B3710C5F7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328B-43DE-B9E6-CB5B3710C5F7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328B-43DE-B9E6-CB5B3710C5F7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328B-43DE-B9E6-CB5B3710C5F7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328B-43DE-B9E6-CB5B3710C5F7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328B-43DE-B9E6-CB5B3710C5F7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328B-43DE-B9E6-CB5B3710C5F7}"/>
              </c:ext>
            </c:extLst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328B-43DE-B9E6-CB5B3710C5F7}"/>
              </c:ext>
            </c:extLst>
          </c:dPt>
          <c:cat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cat>
          <c:val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val>
          <c:extLst>
            <c:ext xmlns:c16="http://schemas.microsoft.com/office/drawing/2014/chart" uri="{C3380CC4-5D6E-409C-BE32-E72D297353CC}">
              <c16:uniqueId val="{0000000C-328B-43DE-B9E6-CB5B3710C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093-45F1-8EC2-3E8D26FE8B9C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4093-45F1-8EC2-3E8D26FE8B9C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4093-45F1-8EC2-3E8D26FE8B9C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4093-45F1-8EC2-3E8D26FE8B9C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4093-45F1-8EC2-3E8D26FE8B9C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4093-45F1-8EC2-3E8D26FE8B9C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4093-45F1-8EC2-3E8D26FE8B9C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4093-45F1-8EC2-3E8D26FE8B9C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4093-45F1-8EC2-3E8D26FE8B9C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4093-45F1-8EC2-3E8D26FE8B9C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4093-45F1-8EC2-3E8D26FE8B9C}"/>
              </c:ext>
            </c:extLst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4093-45F1-8EC2-3E8D26FE8B9C}"/>
              </c:ext>
            </c:extLst>
          </c:dPt>
          <c:cat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7.0999999999999799E-2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cat>
          <c:val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7.0999999999999799E-2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val>
          <c:extLst>
            <c:ext xmlns:c16="http://schemas.microsoft.com/office/drawing/2014/chart" uri="{C3380CC4-5D6E-409C-BE32-E72D297353CC}">
              <c16:uniqueId val="{0000000C-4093-45F1-8EC2-3E8D26FE8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74C-487D-8ADC-435AA9C26A7C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B74C-487D-8ADC-435AA9C26A7C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B74C-487D-8ADC-435AA9C26A7C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74C-487D-8ADC-435AA9C26A7C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B74C-487D-8ADC-435AA9C26A7C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B74C-487D-8ADC-435AA9C26A7C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B74C-487D-8ADC-435AA9C26A7C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B74C-487D-8ADC-435AA9C26A7C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B74C-487D-8ADC-435AA9C26A7C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B74C-487D-8ADC-435AA9C26A7C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B74C-487D-8ADC-435AA9C26A7C}"/>
              </c:ext>
            </c:extLst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B74C-487D-8ADC-435AA9C26A7C}"/>
              </c:ext>
            </c:extLst>
          </c:dPt>
          <c:cat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cat>
          <c:val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val>
          <c:extLst>
            <c:ext xmlns:c16="http://schemas.microsoft.com/office/drawing/2014/chart" uri="{C3380CC4-5D6E-409C-BE32-E72D297353CC}">
              <c16:uniqueId val="{0000000C-B74C-487D-8ADC-435AA9C26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70" name="Rectangle 1">
          <a:extLst>
            <a:ext uri="{FF2B5EF4-FFF2-40B4-BE49-F238E27FC236}">
              <a16:creationId xmlns:a16="http://schemas.microsoft.com/office/drawing/2014/main" id="{8DAD3AFF-5F0D-43F8-9EE2-EDD5CBD04266}"/>
            </a:ext>
          </a:extLst>
        </xdr:cNvPr>
        <xdr:cNvSpPr>
          <a:spLocks noChangeArrowheads="1"/>
        </xdr:cNvSpPr>
      </xdr:nvSpPr>
      <xdr:spPr bwMode="auto">
        <a:xfrm>
          <a:off x="184277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graphicFrame macro="">
      <xdr:nvGraphicFramePr>
        <xdr:cNvPr id="19063871" name="Chart 2">
          <a:extLst>
            <a:ext uri="{FF2B5EF4-FFF2-40B4-BE49-F238E27FC236}">
              <a16:creationId xmlns:a16="http://schemas.microsoft.com/office/drawing/2014/main" id="{27B0A882-56E1-41CE-8FF7-6FE191BBCD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72" name="Line 3">
          <a:extLst>
            <a:ext uri="{FF2B5EF4-FFF2-40B4-BE49-F238E27FC236}">
              <a16:creationId xmlns:a16="http://schemas.microsoft.com/office/drawing/2014/main" id="{DB6C73E5-9925-4399-A066-96422988ECAB}"/>
            </a:ext>
          </a:extLst>
        </xdr:cNvPr>
        <xdr:cNvSpPr>
          <a:spLocks noChangeShapeType="1"/>
        </xdr:cNvSpPr>
      </xdr:nvSpPr>
      <xdr:spPr bwMode="auto">
        <a:xfrm flipV="1">
          <a:off x="16700500" y="0"/>
          <a:ext cx="44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73" name="Line 4">
          <a:extLst>
            <a:ext uri="{FF2B5EF4-FFF2-40B4-BE49-F238E27FC236}">
              <a16:creationId xmlns:a16="http://schemas.microsoft.com/office/drawing/2014/main" id="{D90C6ADC-952D-4F34-BAAA-3F30BA5EACD1}"/>
            </a:ext>
          </a:extLst>
        </xdr:cNvPr>
        <xdr:cNvSpPr>
          <a:spLocks noChangeShapeType="1"/>
        </xdr:cNvSpPr>
      </xdr:nvSpPr>
      <xdr:spPr bwMode="auto">
        <a:xfrm flipV="1">
          <a:off x="16529050" y="0"/>
          <a:ext cx="419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42FA1D7-AD0F-4B92-B8AC-C68600AAB7BC}"/>
            </a:ext>
          </a:extLst>
        </xdr:cNvPr>
        <xdr:cNvSpPr>
          <a:spLocks noChangeArrowheads="1"/>
        </xdr:cNvSpPr>
      </xdr:nvSpPr>
      <xdr:spPr bwMode="auto">
        <a:xfrm>
          <a:off x="17545050" y="0"/>
          <a:ext cx="5429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その他アジア</a:t>
          </a:r>
        </a:p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5.2%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75" name="Line 6">
          <a:extLst>
            <a:ext uri="{FF2B5EF4-FFF2-40B4-BE49-F238E27FC236}">
              <a16:creationId xmlns:a16="http://schemas.microsoft.com/office/drawing/2014/main" id="{1263D763-496F-43A4-B592-3D567745A96D}"/>
            </a:ext>
          </a:extLst>
        </xdr:cNvPr>
        <xdr:cNvSpPr>
          <a:spLocks noChangeShapeType="1"/>
        </xdr:cNvSpPr>
      </xdr:nvSpPr>
      <xdr:spPr bwMode="auto">
        <a:xfrm flipV="1">
          <a:off x="16363950" y="0"/>
          <a:ext cx="488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0FC03B0-F664-4D7F-8CD5-C338B3F26A3C}"/>
            </a:ext>
          </a:extLst>
        </xdr:cNvPr>
        <xdr:cNvSpPr>
          <a:spLocks noChangeArrowheads="1"/>
        </xdr:cNvSpPr>
      </xdr:nvSpPr>
      <xdr:spPr bwMode="auto">
        <a:xfrm>
          <a:off x="17573625" y="0"/>
          <a:ext cx="571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欧州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7.1%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77" name="Line 8">
          <a:extLst>
            <a:ext uri="{FF2B5EF4-FFF2-40B4-BE49-F238E27FC236}">
              <a16:creationId xmlns:a16="http://schemas.microsoft.com/office/drawing/2014/main" id="{BB58820F-7049-4A40-BB61-ACDC7751F849}"/>
            </a:ext>
          </a:extLst>
        </xdr:cNvPr>
        <xdr:cNvSpPr>
          <a:spLocks noChangeShapeType="1"/>
        </xdr:cNvSpPr>
      </xdr:nvSpPr>
      <xdr:spPr bwMode="auto">
        <a:xfrm>
          <a:off x="1652905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78" name="Line 9">
          <a:extLst>
            <a:ext uri="{FF2B5EF4-FFF2-40B4-BE49-F238E27FC236}">
              <a16:creationId xmlns:a16="http://schemas.microsoft.com/office/drawing/2014/main" id="{B90DEA15-ADD7-4D8A-90F7-2E272E18882B}"/>
            </a:ext>
          </a:extLst>
        </xdr:cNvPr>
        <xdr:cNvSpPr>
          <a:spLocks noChangeShapeType="1"/>
        </xdr:cNvSpPr>
      </xdr:nvSpPr>
      <xdr:spPr bwMode="auto">
        <a:xfrm>
          <a:off x="16998950" y="0"/>
          <a:ext cx="704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79" name="Line 10">
          <a:extLst>
            <a:ext uri="{FF2B5EF4-FFF2-40B4-BE49-F238E27FC236}">
              <a16:creationId xmlns:a16="http://schemas.microsoft.com/office/drawing/2014/main" id="{FD3DC139-8D5D-4E18-9BB4-22C0F4A8F4C4}"/>
            </a:ext>
          </a:extLst>
        </xdr:cNvPr>
        <xdr:cNvSpPr>
          <a:spLocks noChangeShapeType="1"/>
        </xdr:cNvSpPr>
      </xdr:nvSpPr>
      <xdr:spPr bwMode="auto">
        <a:xfrm flipH="1">
          <a:off x="17862550" y="0"/>
          <a:ext cx="565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80" name="Line 11">
          <a:extLst>
            <a:ext uri="{FF2B5EF4-FFF2-40B4-BE49-F238E27FC236}">
              <a16:creationId xmlns:a16="http://schemas.microsoft.com/office/drawing/2014/main" id="{E8CEB8C0-4647-4430-A9E3-A3A1074D8EA1}"/>
            </a:ext>
          </a:extLst>
        </xdr:cNvPr>
        <xdr:cNvSpPr>
          <a:spLocks noChangeShapeType="1"/>
        </xdr:cNvSpPr>
      </xdr:nvSpPr>
      <xdr:spPr bwMode="auto">
        <a:xfrm>
          <a:off x="17862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81" name="Line 12">
          <a:extLst>
            <a:ext uri="{FF2B5EF4-FFF2-40B4-BE49-F238E27FC236}">
              <a16:creationId xmlns:a16="http://schemas.microsoft.com/office/drawing/2014/main" id="{1E33D755-5816-4565-8D6E-CB1B5AE79AD7}"/>
            </a:ext>
          </a:extLst>
        </xdr:cNvPr>
        <xdr:cNvSpPr>
          <a:spLocks noChangeShapeType="1"/>
        </xdr:cNvSpPr>
      </xdr:nvSpPr>
      <xdr:spPr bwMode="auto">
        <a:xfrm flipH="1">
          <a:off x="17862550" y="0"/>
          <a:ext cx="76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BD25B2E6-F79D-4F94-BF79-9A1241324C65}"/>
            </a:ext>
          </a:extLst>
        </xdr:cNvPr>
        <xdr:cNvSpPr>
          <a:spLocks noChangeArrowheads="1"/>
        </xdr:cNvSpPr>
      </xdr:nvSpPr>
      <xdr:spPr bwMode="auto">
        <a:xfrm>
          <a:off x="19135725" y="0"/>
          <a:ext cx="504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オーストラリア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3.1%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9063883" name="Line 15">
          <a:extLst>
            <a:ext uri="{FF2B5EF4-FFF2-40B4-BE49-F238E27FC236}">
              <a16:creationId xmlns:a16="http://schemas.microsoft.com/office/drawing/2014/main" id="{C1B07497-FFA4-4C05-9A72-2012EBFDB5E2}"/>
            </a:ext>
          </a:extLst>
        </xdr:cNvPr>
        <xdr:cNvSpPr>
          <a:spLocks noChangeShapeType="1"/>
        </xdr:cNvSpPr>
      </xdr:nvSpPr>
      <xdr:spPr bwMode="auto">
        <a:xfrm>
          <a:off x="1652905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8819</xdr:colOff>
      <xdr:row>28</xdr:row>
      <xdr:rowOff>199573</xdr:rowOff>
    </xdr:from>
    <xdr:to>
      <xdr:col>23</xdr:col>
      <xdr:colOff>628916</xdr:colOff>
      <xdr:row>31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C49F802-C1EA-4491-8F9E-D31D9A309E1C}"/>
            </a:ext>
          </a:extLst>
        </xdr:cNvPr>
        <xdr:cNvSpPr/>
      </xdr:nvSpPr>
      <xdr:spPr bwMode="auto">
        <a:xfrm>
          <a:off x="10847916" y="6373184"/>
          <a:ext cx="1651972" cy="238881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>
            <a:lnSpc>
              <a:spcPts val="1400"/>
            </a:lnSpc>
          </a:pPr>
          <a:r>
            <a:rPr kumimoji="1" lang="ja-JP" altLang="en-US" sz="1100">
              <a:latin typeface="+mj-ea"/>
              <a:ea typeface="+mj-ea"/>
            </a:rPr>
            <a:t>：国別で、宿泊者数が最多の年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0.59006</cdr:x>
      <cdr:y>0.25267</cdr:y>
    </cdr:from>
    <cdr:to>
      <cdr:x>0.69848</cdr:x>
      <cdr:y>0.37622</cdr:y>
    </cdr:to>
    <cdr:sp macro="" textlink="">
      <cdr:nvSpPr>
        <cdr:cNvPr id="123905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8452" y="188486"/>
          <a:ext cx="308905" cy="9062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0.47848</cdr:x>
      <cdr:y>0.78649</cdr:y>
    </cdr:from>
    <cdr:to>
      <cdr:x>0.51706</cdr:x>
      <cdr:y>0.91527</cdr:y>
    </cdr:to>
    <cdr:sp macro="" textlink="">
      <cdr:nvSpPr>
        <cdr:cNvPr id="123906" name="Rectangle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51808" y="580007"/>
          <a:ext cx="86111" cy="9445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0.44327</cdr:x>
      <cdr:y>0.69665</cdr:y>
    </cdr:from>
    <cdr:to>
      <cdr:x>0.59465</cdr:x>
      <cdr:y>0.82499</cdr:y>
    </cdr:to>
    <cdr:sp macro="" textlink="">
      <cdr:nvSpPr>
        <cdr:cNvPr id="123907" name="Rectangle 3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1818" y="514115"/>
          <a:ext cx="422353" cy="9413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中国                          韓国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5.5%</a:t>
          </a: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20.1%</a:t>
          </a:r>
        </a:p>
      </cdr:txBody>
    </cdr:sp>
  </cdr:relSizeAnchor>
  <cdr:relSizeAnchor xmlns:cdr="http://schemas.openxmlformats.org/drawingml/2006/chartDrawing">
    <cdr:from>
      <cdr:x>0.21676</cdr:x>
      <cdr:y>0.68599</cdr:y>
    </cdr:from>
    <cdr:to>
      <cdr:x>0.42201</cdr:x>
      <cdr:y>0.82565</cdr:y>
    </cdr:to>
    <cdr:sp macro="" textlink="">
      <cdr:nvSpPr>
        <cdr:cNvPr id="123908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6671" y="506297"/>
          <a:ext cx="581589" cy="102427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香港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4.5%</a:t>
          </a:r>
        </a:p>
      </cdr:txBody>
    </cdr:sp>
  </cdr:relSizeAnchor>
  <cdr:relSizeAnchor xmlns:cdr="http://schemas.openxmlformats.org/drawingml/2006/chartDrawing">
    <cdr:from>
      <cdr:x>0.0289</cdr:x>
      <cdr:y>0.45867</cdr:y>
    </cdr:from>
    <cdr:to>
      <cdr:x>0.29234</cdr:x>
      <cdr:y>0.5422</cdr:y>
    </cdr:to>
    <cdr:sp macro="" textlink="">
      <cdr:nvSpPr>
        <cdr:cNvPr id="123909" name="Rectangle 5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288" y="339574"/>
          <a:ext cx="746293" cy="612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イギリス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2.1%</a:t>
          </a:r>
        </a:p>
      </cdr:txBody>
    </cdr:sp>
  </cdr:relSizeAnchor>
  <cdr:relSizeAnchor xmlns:cdr="http://schemas.openxmlformats.org/drawingml/2006/chartDrawing">
    <cdr:from>
      <cdr:x>0.5874</cdr:x>
      <cdr:y>0.33141</cdr:y>
    </cdr:from>
    <cdr:to>
      <cdr:x>0.69679</cdr:x>
      <cdr:y>0.4404</cdr:y>
    </cdr:to>
    <cdr:sp macro="" textlink="">
      <cdr:nvSpPr>
        <cdr:cNvPr id="123910" name="Rectangle 6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0935" y="246241"/>
          <a:ext cx="310955" cy="799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台湾</a:t>
          </a:r>
        </a:p>
        <a:p xmlns:a="http://schemas.openxmlformats.org/drawingml/2006/main">
          <a:pPr algn="l" rtl="0">
            <a:defRPr sz="1000"/>
          </a:pP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38.2%</a:t>
          </a:r>
        </a:p>
      </cdr:txBody>
    </cdr:sp>
  </cdr:relSizeAnchor>
  <cdr:relSizeAnchor xmlns:cdr="http://schemas.openxmlformats.org/drawingml/2006/chartDrawing">
    <cdr:from>
      <cdr:x>0.47245</cdr:x>
      <cdr:y>0.08865</cdr:y>
    </cdr:from>
    <cdr:to>
      <cdr:x>0.52744</cdr:x>
      <cdr:y>0.23613</cdr:y>
    </cdr:to>
    <cdr:sp macro="" textlink="">
      <cdr:nvSpPr>
        <cdr:cNvPr id="123911" name="Rectangle 7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38140" y="68190"/>
          <a:ext cx="125749" cy="1081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オセアニア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  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0.3%</a:t>
          </a:r>
        </a:p>
      </cdr:txBody>
    </cdr:sp>
  </cdr:relSizeAnchor>
  <cdr:relSizeAnchor xmlns:cdr="http://schemas.openxmlformats.org/drawingml/2006/chartDrawing">
    <cdr:from>
      <cdr:x>0.29717</cdr:x>
      <cdr:y>0.12062</cdr:y>
    </cdr:from>
    <cdr:to>
      <cdr:x>0.4633</cdr:x>
      <cdr:y>0.23505</cdr:y>
    </cdr:to>
    <cdr:sp macro="" textlink="">
      <cdr:nvSpPr>
        <cdr:cNvPr id="123912" name="Rectangle 8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4933" y="91643"/>
          <a:ext cx="470192" cy="839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その他南北</a:t>
          </a:r>
        </a:p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アメリカ　</a:t>
          </a: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1.6%</a:t>
          </a:r>
        </a:p>
      </cdr:txBody>
    </cdr:sp>
  </cdr:relSizeAnchor>
  <cdr:relSizeAnchor xmlns:cdr="http://schemas.openxmlformats.org/drawingml/2006/chartDrawing">
    <cdr:from>
      <cdr:x>0.34571</cdr:x>
      <cdr:y>0.25288</cdr:y>
    </cdr:from>
    <cdr:to>
      <cdr:x>0.43892</cdr:x>
      <cdr:y>0.3958</cdr:y>
    </cdr:to>
    <cdr:sp macro="" textlink="">
      <cdr:nvSpPr>
        <cdr:cNvPr id="123913" name="Rectangle 9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84350" y="188646"/>
          <a:ext cx="265850" cy="1048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米国</a:t>
          </a:r>
        </a:p>
        <a:p xmlns:a="http://schemas.openxmlformats.org/drawingml/2006/main">
          <a:pPr algn="l" rtl="0">
            <a:defRPr sz="1000"/>
          </a:pP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9.8%</a:t>
          </a:r>
        </a:p>
      </cdr:txBody>
    </cdr:sp>
  </cdr:relSizeAnchor>
  <cdr:relSizeAnchor xmlns:cdr="http://schemas.openxmlformats.org/drawingml/2006/chartDrawing">
    <cdr:from>
      <cdr:x>0.55216</cdr:x>
      <cdr:y>0.16478</cdr:y>
    </cdr:from>
    <cdr:to>
      <cdr:x>0.57848</cdr:x>
      <cdr:y>0.27333</cdr:y>
    </cdr:to>
    <cdr:sp macro="" textlink="">
      <cdr:nvSpPr>
        <cdr:cNvPr id="123914" name="Rectangle 10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63889" y="124031"/>
          <a:ext cx="75176" cy="796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2.6%</a:t>
          </a:r>
        </a:p>
      </cdr:txBody>
    </cdr:sp>
  </cdr:relSizeAnchor>
  <cdr:relSizeAnchor xmlns:cdr="http://schemas.openxmlformats.org/drawingml/2006/chartDrawing">
    <cdr:from>
      <cdr:x>0.44135</cdr:x>
      <cdr:y>0.21721</cdr:y>
    </cdr:from>
    <cdr:to>
      <cdr:x>0.4725</cdr:x>
      <cdr:y>0.41233</cdr:y>
    </cdr:to>
    <cdr:sp macro="" textlink="">
      <cdr:nvSpPr>
        <cdr:cNvPr id="123915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261818" y="162481"/>
          <a:ext cx="90895" cy="14311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571500</xdr:colOff>
      <xdr:row>0</xdr:row>
      <xdr:rowOff>0</xdr:rowOff>
    </xdr:from>
    <xdr:to>
      <xdr:col>40</xdr:col>
      <xdr:colOff>0</xdr:colOff>
      <xdr:row>0</xdr:row>
      <xdr:rowOff>0</xdr:rowOff>
    </xdr:to>
    <xdr:sp macro="" textlink="">
      <xdr:nvSpPr>
        <xdr:cNvPr id="19045429" name="Rectangle 1">
          <a:extLst>
            <a:ext uri="{FF2B5EF4-FFF2-40B4-BE49-F238E27FC236}">
              <a16:creationId xmlns:a16="http://schemas.microsoft.com/office/drawing/2014/main" id="{FBE017F8-0728-4C5B-B880-EE97401C85E1}"/>
            </a:ext>
          </a:extLst>
        </xdr:cNvPr>
        <xdr:cNvSpPr>
          <a:spLocks noChangeArrowheads="1"/>
        </xdr:cNvSpPr>
      </xdr:nvSpPr>
      <xdr:spPr bwMode="auto">
        <a:xfrm>
          <a:off x="2460625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25400</xdr:colOff>
      <xdr:row>0</xdr:row>
      <xdr:rowOff>0</xdr:rowOff>
    </xdr:from>
    <xdr:to>
      <xdr:col>40</xdr:col>
      <xdr:colOff>0</xdr:colOff>
      <xdr:row>0</xdr:row>
      <xdr:rowOff>0</xdr:rowOff>
    </xdr:to>
    <xdr:graphicFrame macro="">
      <xdr:nvGraphicFramePr>
        <xdr:cNvPr id="19045430" name="Chart 2">
          <a:extLst>
            <a:ext uri="{FF2B5EF4-FFF2-40B4-BE49-F238E27FC236}">
              <a16:creationId xmlns:a16="http://schemas.microsoft.com/office/drawing/2014/main" id="{E4D70DD9-0B66-4DB3-90B3-C38177E3F8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247650</xdr:colOff>
      <xdr:row>0</xdr:row>
      <xdr:rowOff>0</xdr:rowOff>
    </xdr:from>
    <xdr:to>
      <xdr:col>36</xdr:col>
      <xdr:colOff>69850</xdr:colOff>
      <xdr:row>0</xdr:row>
      <xdr:rowOff>0</xdr:rowOff>
    </xdr:to>
    <xdr:sp macro="" textlink="">
      <xdr:nvSpPr>
        <xdr:cNvPr id="19045431" name="Line 3">
          <a:extLst>
            <a:ext uri="{FF2B5EF4-FFF2-40B4-BE49-F238E27FC236}">
              <a16:creationId xmlns:a16="http://schemas.microsoft.com/office/drawing/2014/main" id="{00CB5CDB-301F-431C-9EB3-4B96D5F76C41}"/>
            </a:ext>
          </a:extLst>
        </xdr:cNvPr>
        <xdr:cNvSpPr>
          <a:spLocks noChangeShapeType="1"/>
        </xdr:cNvSpPr>
      </xdr:nvSpPr>
      <xdr:spPr bwMode="auto">
        <a:xfrm flipV="1">
          <a:off x="22879050" y="0"/>
          <a:ext cx="44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76200</xdr:colOff>
      <xdr:row>0</xdr:row>
      <xdr:rowOff>0</xdr:rowOff>
    </xdr:from>
    <xdr:to>
      <xdr:col>35</xdr:col>
      <xdr:colOff>495300</xdr:colOff>
      <xdr:row>0</xdr:row>
      <xdr:rowOff>0</xdr:rowOff>
    </xdr:to>
    <xdr:sp macro="" textlink="">
      <xdr:nvSpPr>
        <xdr:cNvPr id="19045432" name="Line 4">
          <a:extLst>
            <a:ext uri="{FF2B5EF4-FFF2-40B4-BE49-F238E27FC236}">
              <a16:creationId xmlns:a16="http://schemas.microsoft.com/office/drawing/2014/main" id="{7CB72FA4-34B0-4370-8639-5DA967CC1699}"/>
            </a:ext>
          </a:extLst>
        </xdr:cNvPr>
        <xdr:cNvSpPr>
          <a:spLocks noChangeShapeType="1"/>
        </xdr:cNvSpPr>
      </xdr:nvSpPr>
      <xdr:spPr bwMode="auto">
        <a:xfrm flipV="1">
          <a:off x="22707600" y="0"/>
          <a:ext cx="419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209550</xdr:colOff>
      <xdr:row>0</xdr:row>
      <xdr:rowOff>0</xdr:rowOff>
    </xdr:from>
    <xdr:to>
      <xdr:col>35</xdr:col>
      <xdr:colOff>88791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76F1EEA-3AB5-4665-BD62-493EADA961BA}"/>
            </a:ext>
          </a:extLst>
        </xdr:cNvPr>
        <xdr:cNvSpPr>
          <a:spLocks noChangeArrowheads="1"/>
        </xdr:cNvSpPr>
      </xdr:nvSpPr>
      <xdr:spPr bwMode="auto">
        <a:xfrm>
          <a:off x="23717250" y="0"/>
          <a:ext cx="5429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その他アジア</a:t>
          </a:r>
        </a:p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5.2%</a:t>
          </a:r>
        </a:p>
      </xdr:txBody>
    </xdr:sp>
    <xdr:clientData/>
  </xdr:twoCellAnchor>
  <xdr:twoCellAnchor>
    <xdr:from>
      <xdr:col>34</xdr:col>
      <xdr:colOff>533400</xdr:colOff>
      <xdr:row>0</xdr:row>
      <xdr:rowOff>0</xdr:rowOff>
    </xdr:from>
    <xdr:to>
      <xdr:col>35</xdr:col>
      <xdr:colOff>400050</xdr:colOff>
      <xdr:row>0</xdr:row>
      <xdr:rowOff>0</xdr:rowOff>
    </xdr:to>
    <xdr:sp macro="" textlink="">
      <xdr:nvSpPr>
        <xdr:cNvPr id="19045434" name="Line 6">
          <a:extLst>
            <a:ext uri="{FF2B5EF4-FFF2-40B4-BE49-F238E27FC236}">
              <a16:creationId xmlns:a16="http://schemas.microsoft.com/office/drawing/2014/main" id="{4C26B3D1-1E6A-41A5-B783-BBCD370FD7FA}"/>
            </a:ext>
          </a:extLst>
        </xdr:cNvPr>
        <xdr:cNvSpPr>
          <a:spLocks noChangeShapeType="1"/>
        </xdr:cNvSpPr>
      </xdr:nvSpPr>
      <xdr:spPr bwMode="auto">
        <a:xfrm flipV="1">
          <a:off x="22542500" y="0"/>
          <a:ext cx="488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231775</xdr:colOff>
      <xdr:row>0</xdr:row>
      <xdr:rowOff>0</xdr:rowOff>
    </xdr:from>
    <xdr:to>
      <xdr:col>35</xdr:col>
      <xdr:colOff>139674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CDB323D5-913C-40B4-8256-7054BABB0C93}"/>
            </a:ext>
          </a:extLst>
        </xdr:cNvPr>
        <xdr:cNvSpPr>
          <a:spLocks noChangeArrowheads="1"/>
        </xdr:cNvSpPr>
      </xdr:nvSpPr>
      <xdr:spPr bwMode="auto">
        <a:xfrm>
          <a:off x="23745825" y="0"/>
          <a:ext cx="571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欧州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7.1%</a:t>
          </a:r>
        </a:p>
      </xdr:txBody>
    </xdr:sp>
    <xdr:clientData/>
  </xdr:twoCellAnchor>
  <xdr:twoCellAnchor>
    <xdr:from>
      <xdr:col>35</xdr:col>
      <xdr:colOff>76200</xdr:colOff>
      <xdr:row>0</xdr:row>
      <xdr:rowOff>0</xdr:rowOff>
    </xdr:from>
    <xdr:to>
      <xdr:col>35</xdr:col>
      <xdr:colOff>539750</xdr:colOff>
      <xdr:row>0</xdr:row>
      <xdr:rowOff>0</xdr:rowOff>
    </xdr:to>
    <xdr:sp macro="" textlink="">
      <xdr:nvSpPr>
        <xdr:cNvPr id="19045436" name="Line 8">
          <a:extLst>
            <a:ext uri="{FF2B5EF4-FFF2-40B4-BE49-F238E27FC236}">
              <a16:creationId xmlns:a16="http://schemas.microsoft.com/office/drawing/2014/main" id="{16CA6055-4500-4CF9-9BB5-2003596A29DF}"/>
            </a:ext>
          </a:extLst>
        </xdr:cNvPr>
        <xdr:cNvSpPr>
          <a:spLocks noChangeShapeType="1"/>
        </xdr:cNvSpPr>
      </xdr:nvSpPr>
      <xdr:spPr bwMode="auto">
        <a:xfrm>
          <a:off x="2270760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546100</xdr:colOff>
      <xdr:row>0</xdr:row>
      <xdr:rowOff>0</xdr:rowOff>
    </xdr:from>
    <xdr:to>
      <xdr:col>37</xdr:col>
      <xdr:colOff>6350</xdr:colOff>
      <xdr:row>0</xdr:row>
      <xdr:rowOff>0</xdr:rowOff>
    </xdr:to>
    <xdr:sp macro="" textlink="">
      <xdr:nvSpPr>
        <xdr:cNvPr id="19045437" name="Line 9">
          <a:extLst>
            <a:ext uri="{FF2B5EF4-FFF2-40B4-BE49-F238E27FC236}">
              <a16:creationId xmlns:a16="http://schemas.microsoft.com/office/drawing/2014/main" id="{346D4221-7A25-4DC1-98CF-332728B12ECB}"/>
            </a:ext>
          </a:extLst>
        </xdr:cNvPr>
        <xdr:cNvSpPr>
          <a:spLocks noChangeShapeType="1"/>
        </xdr:cNvSpPr>
      </xdr:nvSpPr>
      <xdr:spPr bwMode="auto">
        <a:xfrm>
          <a:off x="23177500" y="0"/>
          <a:ext cx="704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292100</xdr:colOff>
      <xdr:row>0</xdr:row>
      <xdr:rowOff>0</xdr:rowOff>
    </xdr:from>
    <xdr:to>
      <xdr:col>40</xdr:col>
      <xdr:colOff>0</xdr:colOff>
      <xdr:row>0</xdr:row>
      <xdr:rowOff>0</xdr:rowOff>
    </xdr:to>
    <xdr:sp macro="" textlink="">
      <xdr:nvSpPr>
        <xdr:cNvPr id="19045438" name="Line 10">
          <a:extLst>
            <a:ext uri="{FF2B5EF4-FFF2-40B4-BE49-F238E27FC236}">
              <a16:creationId xmlns:a16="http://schemas.microsoft.com/office/drawing/2014/main" id="{6CB7155E-B5C2-4CCD-B821-98E8C359E36C}"/>
            </a:ext>
          </a:extLst>
        </xdr:cNvPr>
        <xdr:cNvSpPr>
          <a:spLocks noChangeShapeType="1"/>
        </xdr:cNvSpPr>
      </xdr:nvSpPr>
      <xdr:spPr bwMode="auto">
        <a:xfrm flipH="1">
          <a:off x="24041100" y="0"/>
          <a:ext cx="565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260350</xdr:colOff>
      <xdr:row>0</xdr:row>
      <xdr:rowOff>0</xdr:rowOff>
    </xdr:from>
    <xdr:to>
      <xdr:col>38</xdr:col>
      <xdr:colOff>95250</xdr:colOff>
      <xdr:row>0</xdr:row>
      <xdr:rowOff>0</xdr:rowOff>
    </xdr:to>
    <xdr:sp macro="" textlink="">
      <xdr:nvSpPr>
        <xdr:cNvPr id="19045439" name="Line 11">
          <a:extLst>
            <a:ext uri="{FF2B5EF4-FFF2-40B4-BE49-F238E27FC236}">
              <a16:creationId xmlns:a16="http://schemas.microsoft.com/office/drawing/2014/main" id="{23106166-4233-4DD6-B7A6-AF1BDE2DE392}"/>
            </a:ext>
          </a:extLst>
        </xdr:cNvPr>
        <xdr:cNvSpPr>
          <a:spLocks noChangeShapeType="1"/>
        </xdr:cNvSpPr>
      </xdr:nvSpPr>
      <xdr:spPr bwMode="auto">
        <a:xfrm>
          <a:off x="240411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0</xdr:row>
      <xdr:rowOff>0</xdr:rowOff>
    </xdr:from>
    <xdr:to>
      <xdr:col>39</xdr:col>
      <xdr:colOff>76200</xdr:colOff>
      <xdr:row>0</xdr:row>
      <xdr:rowOff>0</xdr:rowOff>
    </xdr:to>
    <xdr:sp macro="" textlink="">
      <xdr:nvSpPr>
        <xdr:cNvPr id="19045440" name="Line 12">
          <a:extLst>
            <a:ext uri="{FF2B5EF4-FFF2-40B4-BE49-F238E27FC236}">
              <a16:creationId xmlns:a16="http://schemas.microsoft.com/office/drawing/2014/main" id="{DCE53712-7DB3-4D00-8540-BB42050D62B1}"/>
            </a:ext>
          </a:extLst>
        </xdr:cNvPr>
        <xdr:cNvSpPr>
          <a:spLocks noChangeShapeType="1"/>
        </xdr:cNvSpPr>
      </xdr:nvSpPr>
      <xdr:spPr bwMode="auto">
        <a:xfrm flipH="1">
          <a:off x="24041100" y="0"/>
          <a:ext cx="76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428625</xdr:colOff>
      <xdr:row>0</xdr:row>
      <xdr:rowOff>0</xdr:rowOff>
    </xdr:from>
    <xdr:to>
      <xdr:col>39</xdr:col>
      <xdr:colOff>101784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88455DA7-2DBD-4D71-805E-938968794F91}"/>
            </a:ext>
          </a:extLst>
        </xdr:cNvPr>
        <xdr:cNvSpPr>
          <a:spLocks noChangeArrowheads="1"/>
        </xdr:cNvSpPr>
      </xdr:nvSpPr>
      <xdr:spPr bwMode="auto">
        <a:xfrm>
          <a:off x="25307925" y="0"/>
          <a:ext cx="504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オーストラリア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3.1%</a:t>
          </a:r>
        </a:p>
      </xdr:txBody>
    </xdr:sp>
    <xdr:clientData/>
  </xdr:twoCellAnchor>
  <xdr:twoCellAnchor>
    <xdr:from>
      <xdr:col>35</xdr:col>
      <xdr:colOff>76200</xdr:colOff>
      <xdr:row>0</xdr:row>
      <xdr:rowOff>0</xdr:rowOff>
    </xdr:from>
    <xdr:to>
      <xdr:col>35</xdr:col>
      <xdr:colOff>539750</xdr:colOff>
      <xdr:row>0</xdr:row>
      <xdr:rowOff>0</xdr:rowOff>
    </xdr:to>
    <xdr:sp macro="" textlink="">
      <xdr:nvSpPr>
        <xdr:cNvPr id="19045442" name="Line 15">
          <a:extLst>
            <a:ext uri="{FF2B5EF4-FFF2-40B4-BE49-F238E27FC236}">
              <a16:creationId xmlns:a16="http://schemas.microsoft.com/office/drawing/2014/main" id="{8E21BDD8-8882-40EC-B0A4-67B0E069E93F}"/>
            </a:ext>
          </a:extLst>
        </xdr:cNvPr>
        <xdr:cNvSpPr>
          <a:spLocks noChangeShapeType="1"/>
        </xdr:cNvSpPr>
      </xdr:nvSpPr>
      <xdr:spPr bwMode="auto">
        <a:xfrm>
          <a:off x="2270760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0.59006</cdr:x>
      <cdr:y>0.25267</cdr:y>
    </cdr:from>
    <cdr:to>
      <cdr:x>0.69848</cdr:x>
      <cdr:y>0.37622</cdr:y>
    </cdr:to>
    <cdr:sp macro="" textlink="">
      <cdr:nvSpPr>
        <cdr:cNvPr id="123905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8452" y="188486"/>
          <a:ext cx="308905" cy="9062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0.51304</cdr:x>
      <cdr:y>0.78649</cdr:y>
    </cdr:from>
    <cdr:to>
      <cdr:x>0.54418</cdr:x>
      <cdr:y>0.91527</cdr:y>
    </cdr:to>
    <cdr:sp macro="" textlink="">
      <cdr:nvSpPr>
        <cdr:cNvPr id="123906" name="Rectangle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51808" y="580007"/>
          <a:ext cx="86111" cy="9445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0.44327</cdr:x>
      <cdr:y>0.69665</cdr:y>
    </cdr:from>
    <cdr:to>
      <cdr:x>0.59465</cdr:x>
      <cdr:y>0.82499</cdr:y>
    </cdr:to>
    <cdr:sp macro="" textlink="">
      <cdr:nvSpPr>
        <cdr:cNvPr id="123907" name="Rectangle 3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1818" y="514115"/>
          <a:ext cx="422353" cy="9413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中国                          韓国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5.5%</a:t>
          </a: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20.1%</a:t>
          </a:r>
        </a:p>
      </cdr:txBody>
    </cdr:sp>
  </cdr:relSizeAnchor>
  <cdr:relSizeAnchor xmlns:cdr="http://schemas.openxmlformats.org/drawingml/2006/chartDrawing">
    <cdr:from>
      <cdr:x>0.21676</cdr:x>
      <cdr:y>0.68599</cdr:y>
    </cdr:from>
    <cdr:to>
      <cdr:x>0.42201</cdr:x>
      <cdr:y>0.82565</cdr:y>
    </cdr:to>
    <cdr:sp macro="" textlink="">
      <cdr:nvSpPr>
        <cdr:cNvPr id="123908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6671" y="506297"/>
          <a:ext cx="581589" cy="102427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香港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4.5%</a:t>
          </a:r>
        </a:p>
      </cdr:txBody>
    </cdr:sp>
  </cdr:relSizeAnchor>
  <cdr:relSizeAnchor xmlns:cdr="http://schemas.openxmlformats.org/drawingml/2006/chartDrawing">
    <cdr:from>
      <cdr:x>0.0289</cdr:x>
      <cdr:y>0.45867</cdr:y>
    </cdr:from>
    <cdr:to>
      <cdr:x>0.29234</cdr:x>
      <cdr:y>0.5422</cdr:y>
    </cdr:to>
    <cdr:sp macro="" textlink="">
      <cdr:nvSpPr>
        <cdr:cNvPr id="123909" name="Rectangle 5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288" y="339574"/>
          <a:ext cx="746293" cy="612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イギリス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2.1%</a:t>
          </a:r>
        </a:p>
      </cdr:txBody>
    </cdr:sp>
  </cdr:relSizeAnchor>
  <cdr:relSizeAnchor xmlns:cdr="http://schemas.openxmlformats.org/drawingml/2006/chartDrawing">
    <cdr:from>
      <cdr:x>0.5874</cdr:x>
      <cdr:y>0.33141</cdr:y>
    </cdr:from>
    <cdr:to>
      <cdr:x>0.69679</cdr:x>
      <cdr:y>0.4404</cdr:y>
    </cdr:to>
    <cdr:sp macro="" textlink="">
      <cdr:nvSpPr>
        <cdr:cNvPr id="123910" name="Rectangle 6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0935" y="246241"/>
          <a:ext cx="310955" cy="799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台湾</a:t>
          </a:r>
        </a:p>
        <a:p xmlns:a="http://schemas.openxmlformats.org/drawingml/2006/main">
          <a:pPr algn="l" rtl="0">
            <a:defRPr sz="1000"/>
          </a:pP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38.2%</a:t>
          </a:r>
        </a:p>
      </cdr:txBody>
    </cdr:sp>
  </cdr:relSizeAnchor>
  <cdr:relSizeAnchor xmlns:cdr="http://schemas.openxmlformats.org/drawingml/2006/chartDrawing">
    <cdr:from>
      <cdr:x>0.48229</cdr:x>
      <cdr:y>0.08865</cdr:y>
    </cdr:from>
    <cdr:to>
      <cdr:x>0.53608</cdr:x>
      <cdr:y>0.23613</cdr:y>
    </cdr:to>
    <cdr:sp macro="" textlink="">
      <cdr:nvSpPr>
        <cdr:cNvPr id="123911" name="Rectangle 7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38140" y="68190"/>
          <a:ext cx="125749" cy="1081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オセアニア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  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0.3%</a:t>
          </a:r>
        </a:p>
      </cdr:txBody>
    </cdr:sp>
  </cdr:relSizeAnchor>
  <cdr:relSizeAnchor xmlns:cdr="http://schemas.openxmlformats.org/drawingml/2006/chartDrawing">
    <cdr:from>
      <cdr:x>0.29717</cdr:x>
      <cdr:y>0.12062</cdr:y>
    </cdr:from>
    <cdr:to>
      <cdr:x>0.4633</cdr:x>
      <cdr:y>0.23505</cdr:y>
    </cdr:to>
    <cdr:sp macro="" textlink="">
      <cdr:nvSpPr>
        <cdr:cNvPr id="123912" name="Rectangle 8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4933" y="91643"/>
          <a:ext cx="470192" cy="839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その他南北</a:t>
          </a:r>
        </a:p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アメリカ　</a:t>
          </a: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1.6%</a:t>
          </a:r>
        </a:p>
      </cdr:txBody>
    </cdr:sp>
  </cdr:relSizeAnchor>
  <cdr:relSizeAnchor xmlns:cdr="http://schemas.openxmlformats.org/drawingml/2006/chartDrawing">
    <cdr:from>
      <cdr:x>0.34571</cdr:x>
      <cdr:y>0.25288</cdr:y>
    </cdr:from>
    <cdr:to>
      <cdr:x>0.43892</cdr:x>
      <cdr:y>0.3958</cdr:y>
    </cdr:to>
    <cdr:sp macro="" textlink="">
      <cdr:nvSpPr>
        <cdr:cNvPr id="123913" name="Rectangle 9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84350" y="188646"/>
          <a:ext cx="265850" cy="1048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米国</a:t>
          </a:r>
        </a:p>
        <a:p xmlns:a="http://schemas.openxmlformats.org/drawingml/2006/main">
          <a:pPr algn="l" rtl="0">
            <a:defRPr sz="1000"/>
          </a:pP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9.8%</a:t>
          </a:r>
        </a:p>
      </cdr:txBody>
    </cdr:sp>
  </cdr:relSizeAnchor>
  <cdr:relSizeAnchor xmlns:cdr="http://schemas.openxmlformats.org/drawingml/2006/chartDrawing">
    <cdr:from>
      <cdr:x>0.55336</cdr:x>
      <cdr:y>0.16478</cdr:y>
    </cdr:from>
    <cdr:to>
      <cdr:x>0.57944</cdr:x>
      <cdr:y>0.27333</cdr:y>
    </cdr:to>
    <cdr:sp macro="" textlink="">
      <cdr:nvSpPr>
        <cdr:cNvPr id="123914" name="Rectangle 10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63889" y="124031"/>
          <a:ext cx="75176" cy="796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2.6%</a:t>
          </a:r>
        </a:p>
      </cdr:txBody>
    </cdr:sp>
  </cdr:relSizeAnchor>
  <cdr:relSizeAnchor xmlns:cdr="http://schemas.openxmlformats.org/drawingml/2006/chartDrawing">
    <cdr:from>
      <cdr:x>0.44135</cdr:x>
      <cdr:y>0.21721</cdr:y>
    </cdr:from>
    <cdr:to>
      <cdr:x>0.4725</cdr:x>
      <cdr:y>0.41233</cdr:y>
    </cdr:to>
    <cdr:sp macro="" textlink="">
      <cdr:nvSpPr>
        <cdr:cNvPr id="123915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261818" y="162481"/>
          <a:ext cx="90895" cy="14311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571500</xdr:colOff>
      <xdr:row>0</xdr:row>
      <xdr:rowOff>0</xdr:rowOff>
    </xdr:from>
    <xdr:to>
      <xdr:col>39</xdr:col>
      <xdr:colOff>0</xdr:colOff>
      <xdr:row>0</xdr:row>
      <xdr:rowOff>0</xdr:rowOff>
    </xdr:to>
    <xdr:sp macro="" textlink="">
      <xdr:nvSpPr>
        <xdr:cNvPr id="18875612" name="Rectangle 1">
          <a:extLst>
            <a:ext uri="{FF2B5EF4-FFF2-40B4-BE49-F238E27FC236}">
              <a16:creationId xmlns:a16="http://schemas.microsoft.com/office/drawing/2014/main" id="{8437B8F7-E901-40E6-885F-8AC7D24CB955}"/>
            </a:ext>
          </a:extLst>
        </xdr:cNvPr>
        <xdr:cNvSpPr>
          <a:spLocks noChangeArrowheads="1"/>
        </xdr:cNvSpPr>
      </xdr:nvSpPr>
      <xdr:spPr bwMode="auto">
        <a:xfrm>
          <a:off x="2604135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25400</xdr:colOff>
      <xdr:row>0</xdr:row>
      <xdr:rowOff>0</xdr:rowOff>
    </xdr:from>
    <xdr:to>
      <xdr:col>39</xdr:col>
      <xdr:colOff>0</xdr:colOff>
      <xdr:row>0</xdr:row>
      <xdr:rowOff>0</xdr:rowOff>
    </xdr:to>
    <xdr:graphicFrame macro="">
      <xdr:nvGraphicFramePr>
        <xdr:cNvPr id="18875613" name="Chart 2">
          <a:extLst>
            <a:ext uri="{FF2B5EF4-FFF2-40B4-BE49-F238E27FC236}">
              <a16:creationId xmlns:a16="http://schemas.microsoft.com/office/drawing/2014/main" id="{DBAF9DB3-65CB-4680-BA89-BA9B78F995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247650</xdr:colOff>
      <xdr:row>0</xdr:row>
      <xdr:rowOff>0</xdr:rowOff>
    </xdr:from>
    <xdr:to>
      <xdr:col>35</xdr:col>
      <xdr:colOff>69850</xdr:colOff>
      <xdr:row>0</xdr:row>
      <xdr:rowOff>0</xdr:rowOff>
    </xdr:to>
    <xdr:sp macro="" textlink="">
      <xdr:nvSpPr>
        <xdr:cNvPr id="18875614" name="Line 3">
          <a:extLst>
            <a:ext uri="{FF2B5EF4-FFF2-40B4-BE49-F238E27FC236}">
              <a16:creationId xmlns:a16="http://schemas.microsoft.com/office/drawing/2014/main" id="{3E6F33C9-05A8-4061-83BD-F731CC2FBE22}"/>
            </a:ext>
          </a:extLst>
        </xdr:cNvPr>
        <xdr:cNvSpPr>
          <a:spLocks noChangeShapeType="1"/>
        </xdr:cNvSpPr>
      </xdr:nvSpPr>
      <xdr:spPr bwMode="auto">
        <a:xfrm flipV="1">
          <a:off x="23590250" y="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76200</xdr:colOff>
      <xdr:row>0</xdr:row>
      <xdr:rowOff>0</xdr:rowOff>
    </xdr:from>
    <xdr:to>
      <xdr:col>34</xdr:col>
      <xdr:colOff>495300</xdr:colOff>
      <xdr:row>0</xdr:row>
      <xdr:rowOff>0</xdr:rowOff>
    </xdr:to>
    <xdr:sp macro="" textlink="">
      <xdr:nvSpPr>
        <xdr:cNvPr id="18875615" name="Line 4">
          <a:extLst>
            <a:ext uri="{FF2B5EF4-FFF2-40B4-BE49-F238E27FC236}">
              <a16:creationId xmlns:a16="http://schemas.microsoft.com/office/drawing/2014/main" id="{0FC01C7A-4507-44D7-A1BB-EB15379A6106}"/>
            </a:ext>
          </a:extLst>
        </xdr:cNvPr>
        <xdr:cNvSpPr>
          <a:spLocks noChangeShapeType="1"/>
        </xdr:cNvSpPr>
      </xdr:nvSpPr>
      <xdr:spPr bwMode="auto">
        <a:xfrm flipV="1">
          <a:off x="23418800" y="0"/>
          <a:ext cx="419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209550</xdr:colOff>
      <xdr:row>0</xdr:row>
      <xdr:rowOff>0</xdr:rowOff>
    </xdr:from>
    <xdr:to>
      <xdr:col>34</xdr:col>
      <xdr:colOff>88955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C8B1711-0267-4A45-AC53-A02E4E22AA76}"/>
            </a:ext>
          </a:extLst>
        </xdr:cNvPr>
        <xdr:cNvSpPr>
          <a:spLocks noChangeArrowheads="1"/>
        </xdr:cNvSpPr>
      </xdr:nvSpPr>
      <xdr:spPr bwMode="auto">
        <a:xfrm>
          <a:off x="23374350" y="0"/>
          <a:ext cx="5429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その他アジア</a:t>
          </a:r>
        </a:p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5.2%</a:t>
          </a:r>
        </a:p>
      </xdr:txBody>
    </xdr:sp>
    <xdr:clientData/>
  </xdr:twoCellAnchor>
  <xdr:twoCellAnchor>
    <xdr:from>
      <xdr:col>33</xdr:col>
      <xdr:colOff>533400</xdr:colOff>
      <xdr:row>0</xdr:row>
      <xdr:rowOff>0</xdr:rowOff>
    </xdr:from>
    <xdr:to>
      <xdr:col>34</xdr:col>
      <xdr:colOff>400050</xdr:colOff>
      <xdr:row>0</xdr:row>
      <xdr:rowOff>0</xdr:rowOff>
    </xdr:to>
    <xdr:sp macro="" textlink="">
      <xdr:nvSpPr>
        <xdr:cNvPr id="18875617" name="Line 6">
          <a:extLst>
            <a:ext uri="{FF2B5EF4-FFF2-40B4-BE49-F238E27FC236}">
              <a16:creationId xmlns:a16="http://schemas.microsoft.com/office/drawing/2014/main" id="{92F600A2-77FE-41E3-8A0F-8BBDF8C7C6B8}"/>
            </a:ext>
          </a:extLst>
        </xdr:cNvPr>
        <xdr:cNvSpPr>
          <a:spLocks noChangeShapeType="1"/>
        </xdr:cNvSpPr>
      </xdr:nvSpPr>
      <xdr:spPr bwMode="auto">
        <a:xfrm flipV="1">
          <a:off x="23336250" y="0"/>
          <a:ext cx="40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231775</xdr:colOff>
      <xdr:row>0</xdr:row>
      <xdr:rowOff>0</xdr:rowOff>
    </xdr:from>
    <xdr:to>
      <xdr:col>34</xdr:col>
      <xdr:colOff>139831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B3C1415D-53EB-49B5-B10B-5BF6387711B0}"/>
            </a:ext>
          </a:extLst>
        </xdr:cNvPr>
        <xdr:cNvSpPr>
          <a:spLocks noChangeArrowheads="1"/>
        </xdr:cNvSpPr>
      </xdr:nvSpPr>
      <xdr:spPr bwMode="auto">
        <a:xfrm>
          <a:off x="23402925" y="0"/>
          <a:ext cx="571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欧州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7.1%</a:t>
          </a:r>
        </a:p>
      </xdr:txBody>
    </xdr:sp>
    <xdr:clientData/>
  </xdr:twoCellAnchor>
  <xdr:twoCellAnchor>
    <xdr:from>
      <xdr:col>34</xdr:col>
      <xdr:colOff>76200</xdr:colOff>
      <xdr:row>0</xdr:row>
      <xdr:rowOff>0</xdr:rowOff>
    </xdr:from>
    <xdr:to>
      <xdr:col>34</xdr:col>
      <xdr:colOff>539750</xdr:colOff>
      <xdr:row>0</xdr:row>
      <xdr:rowOff>0</xdr:rowOff>
    </xdr:to>
    <xdr:sp macro="" textlink="">
      <xdr:nvSpPr>
        <xdr:cNvPr id="18875619" name="Line 8">
          <a:extLst>
            <a:ext uri="{FF2B5EF4-FFF2-40B4-BE49-F238E27FC236}">
              <a16:creationId xmlns:a16="http://schemas.microsoft.com/office/drawing/2014/main" id="{F956C399-7A8C-41A1-BF58-A892A13BF826}"/>
            </a:ext>
          </a:extLst>
        </xdr:cNvPr>
        <xdr:cNvSpPr>
          <a:spLocks noChangeShapeType="1"/>
        </xdr:cNvSpPr>
      </xdr:nvSpPr>
      <xdr:spPr bwMode="auto">
        <a:xfrm>
          <a:off x="2341880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546100</xdr:colOff>
      <xdr:row>0</xdr:row>
      <xdr:rowOff>0</xdr:rowOff>
    </xdr:from>
    <xdr:to>
      <xdr:col>36</xdr:col>
      <xdr:colOff>6350</xdr:colOff>
      <xdr:row>0</xdr:row>
      <xdr:rowOff>0</xdr:rowOff>
    </xdr:to>
    <xdr:sp macro="" textlink="">
      <xdr:nvSpPr>
        <xdr:cNvPr id="18875620" name="Line 9">
          <a:extLst>
            <a:ext uri="{FF2B5EF4-FFF2-40B4-BE49-F238E27FC236}">
              <a16:creationId xmlns:a16="http://schemas.microsoft.com/office/drawing/2014/main" id="{4413304B-93BE-4559-9A77-36733D6F2E11}"/>
            </a:ext>
          </a:extLst>
        </xdr:cNvPr>
        <xdr:cNvSpPr>
          <a:spLocks noChangeShapeType="1"/>
        </xdr:cNvSpPr>
      </xdr:nvSpPr>
      <xdr:spPr bwMode="auto">
        <a:xfrm>
          <a:off x="23882350" y="0"/>
          <a:ext cx="546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292100</xdr:colOff>
      <xdr:row>0</xdr:row>
      <xdr:rowOff>0</xdr:rowOff>
    </xdr:from>
    <xdr:to>
      <xdr:col>39</xdr:col>
      <xdr:colOff>0</xdr:colOff>
      <xdr:row>0</xdr:row>
      <xdr:rowOff>0</xdr:rowOff>
    </xdr:to>
    <xdr:sp macro="" textlink="">
      <xdr:nvSpPr>
        <xdr:cNvPr id="18875621" name="Line 10">
          <a:extLst>
            <a:ext uri="{FF2B5EF4-FFF2-40B4-BE49-F238E27FC236}">
              <a16:creationId xmlns:a16="http://schemas.microsoft.com/office/drawing/2014/main" id="{3D1F4C8B-F704-4AAE-A61A-5EDB46BD95D4}"/>
            </a:ext>
          </a:extLst>
        </xdr:cNvPr>
        <xdr:cNvSpPr>
          <a:spLocks noChangeShapeType="1"/>
        </xdr:cNvSpPr>
      </xdr:nvSpPr>
      <xdr:spPr bwMode="auto">
        <a:xfrm flipH="1">
          <a:off x="25253950" y="0"/>
          <a:ext cx="787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260350</xdr:colOff>
      <xdr:row>0</xdr:row>
      <xdr:rowOff>0</xdr:rowOff>
    </xdr:from>
    <xdr:to>
      <xdr:col>37</xdr:col>
      <xdr:colOff>95250</xdr:colOff>
      <xdr:row>0</xdr:row>
      <xdr:rowOff>0</xdr:rowOff>
    </xdr:to>
    <xdr:sp macro="" textlink="">
      <xdr:nvSpPr>
        <xdr:cNvPr id="18875622" name="Line 11">
          <a:extLst>
            <a:ext uri="{FF2B5EF4-FFF2-40B4-BE49-F238E27FC236}">
              <a16:creationId xmlns:a16="http://schemas.microsoft.com/office/drawing/2014/main" id="{22D76AAA-B0ED-4D3D-A1D7-A718745DDAED}"/>
            </a:ext>
          </a:extLst>
        </xdr:cNvPr>
        <xdr:cNvSpPr>
          <a:spLocks noChangeShapeType="1"/>
        </xdr:cNvSpPr>
      </xdr:nvSpPr>
      <xdr:spPr bwMode="auto">
        <a:xfrm>
          <a:off x="24682450" y="0"/>
          <a:ext cx="374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171450</xdr:colOff>
      <xdr:row>0</xdr:row>
      <xdr:rowOff>0</xdr:rowOff>
    </xdr:from>
    <xdr:to>
      <xdr:col>38</xdr:col>
      <xdr:colOff>76200</xdr:colOff>
      <xdr:row>0</xdr:row>
      <xdr:rowOff>0</xdr:rowOff>
    </xdr:to>
    <xdr:sp macro="" textlink="">
      <xdr:nvSpPr>
        <xdr:cNvPr id="18875623" name="Line 12">
          <a:extLst>
            <a:ext uri="{FF2B5EF4-FFF2-40B4-BE49-F238E27FC236}">
              <a16:creationId xmlns:a16="http://schemas.microsoft.com/office/drawing/2014/main" id="{4C6EDBC5-63C6-42F0-9D48-C91C89EA178A}"/>
            </a:ext>
          </a:extLst>
        </xdr:cNvPr>
        <xdr:cNvSpPr>
          <a:spLocks noChangeShapeType="1"/>
        </xdr:cNvSpPr>
      </xdr:nvSpPr>
      <xdr:spPr bwMode="auto">
        <a:xfrm flipH="1">
          <a:off x="25133300" y="0"/>
          <a:ext cx="44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434975</xdr:colOff>
      <xdr:row>0</xdr:row>
      <xdr:rowOff>0</xdr:rowOff>
    </xdr:from>
    <xdr:to>
      <xdr:col>38</xdr:col>
      <xdr:colOff>101464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D45841CF-6F0C-47EE-B5A0-6CA0F3D0FE22}"/>
            </a:ext>
          </a:extLst>
        </xdr:cNvPr>
        <xdr:cNvSpPr>
          <a:spLocks noChangeArrowheads="1"/>
        </xdr:cNvSpPr>
      </xdr:nvSpPr>
      <xdr:spPr bwMode="auto">
        <a:xfrm>
          <a:off x="24965025" y="0"/>
          <a:ext cx="504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オーストラリア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3.1%</a:t>
          </a:r>
        </a:p>
      </xdr:txBody>
    </xdr:sp>
    <xdr:clientData/>
  </xdr:twoCellAnchor>
  <xdr:twoCellAnchor>
    <xdr:from>
      <xdr:col>34</xdr:col>
      <xdr:colOff>76200</xdr:colOff>
      <xdr:row>0</xdr:row>
      <xdr:rowOff>0</xdr:rowOff>
    </xdr:from>
    <xdr:to>
      <xdr:col>34</xdr:col>
      <xdr:colOff>539750</xdr:colOff>
      <xdr:row>0</xdr:row>
      <xdr:rowOff>0</xdr:rowOff>
    </xdr:to>
    <xdr:sp macro="" textlink="">
      <xdr:nvSpPr>
        <xdr:cNvPr id="18875625" name="Line 15">
          <a:extLst>
            <a:ext uri="{FF2B5EF4-FFF2-40B4-BE49-F238E27FC236}">
              <a16:creationId xmlns:a16="http://schemas.microsoft.com/office/drawing/2014/main" id="{379B5A05-73CE-4892-A56E-5214D35115EA}"/>
            </a:ext>
          </a:extLst>
        </xdr:cNvPr>
        <xdr:cNvSpPr>
          <a:spLocks noChangeShapeType="1"/>
        </xdr:cNvSpPr>
      </xdr:nvSpPr>
      <xdr:spPr bwMode="auto">
        <a:xfrm>
          <a:off x="2341880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0.59006</cdr:x>
      <cdr:y>0.25267</cdr:y>
    </cdr:from>
    <cdr:to>
      <cdr:x>0.69848</cdr:x>
      <cdr:y>0.37622</cdr:y>
    </cdr:to>
    <cdr:sp macro="" textlink="">
      <cdr:nvSpPr>
        <cdr:cNvPr id="123905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8452" y="188486"/>
          <a:ext cx="308905" cy="9062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0.51304</cdr:x>
      <cdr:y>0.78649</cdr:y>
    </cdr:from>
    <cdr:to>
      <cdr:x>0.54418</cdr:x>
      <cdr:y>0.91527</cdr:y>
    </cdr:to>
    <cdr:sp macro="" textlink="">
      <cdr:nvSpPr>
        <cdr:cNvPr id="123906" name="Rectangle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51808" y="580007"/>
          <a:ext cx="86111" cy="9445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0.44327</cdr:x>
      <cdr:y>0.69665</cdr:y>
    </cdr:from>
    <cdr:to>
      <cdr:x>0.59465</cdr:x>
      <cdr:y>0.82499</cdr:y>
    </cdr:to>
    <cdr:sp macro="" textlink="">
      <cdr:nvSpPr>
        <cdr:cNvPr id="123907" name="Rectangle 3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1818" y="514115"/>
          <a:ext cx="422353" cy="9413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中国                          韓国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5.5%</a:t>
          </a: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20.1%</a:t>
          </a:r>
        </a:p>
      </cdr:txBody>
    </cdr:sp>
  </cdr:relSizeAnchor>
  <cdr:relSizeAnchor xmlns:cdr="http://schemas.openxmlformats.org/drawingml/2006/chartDrawing">
    <cdr:from>
      <cdr:x>0.21676</cdr:x>
      <cdr:y>0.68599</cdr:y>
    </cdr:from>
    <cdr:to>
      <cdr:x>0.42201</cdr:x>
      <cdr:y>0.82565</cdr:y>
    </cdr:to>
    <cdr:sp macro="" textlink="">
      <cdr:nvSpPr>
        <cdr:cNvPr id="123908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6671" y="506297"/>
          <a:ext cx="581589" cy="102427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香港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4.5%</a:t>
          </a:r>
        </a:p>
      </cdr:txBody>
    </cdr:sp>
  </cdr:relSizeAnchor>
  <cdr:relSizeAnchor xmlns:cdr="http://schemas.openxmlformats.org/drawingml/2006/chartDrawing">
    <cdr:from>
      <cdr:x>0.0289</cdr:x>
      <cdr:y>0.45867</cdr:y>
    </cdr:from>
    <cdr:to>
      <cdr:x>0.29234</cdr:x>
      <cdr:y>0.5422</cdr:y>
    </cdr:to>
    <cdr:sp macro="" textlink="">
      <cdr:nvSpPr>
        <cdr:cNvPr id="123909" name="Rectangle 5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288" y="339574"/>
          <a:ext cx="746293" cy="612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イギリス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2.1%</a:t>
          </a:r>
        </a:p>
      </cdr:txBody>
    </cdr:sp>
  </cdr:relSizeAnchor>
  <cdr:relSizeAnchor xmlns:cdr="http://schemas.openxmlformats.org/drawingml/2006/chartDrawing">
    <cdr:from>
      <cdr:x>0.5874</cdr:x>
      <cdr:y>0.33141</cdr:y>
    </cdr:from>
    <cdr:to>
      <cdr:x>0.69679</cdr:x>
      <cdr:y>0.4404</cdr:y>
    </cdr:to>
    <cdr:sp macro="" textlink="">
      <cdr:nvSpPr>
        <cdr:cNvPr id="123910" name="Rectangle 6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0935" y="246241"/>
          <a:ext cx="310955" cy="799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台湾</a:t>
          </a:r>
        </a:p>
        <a:p xmlns:a="http://schemas.openxmlformats.org/drawingml/2006/main">
          <a:pPr algn="l" rtl="0">
            <a:defRPr sz="1000"/>
          </a:pP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38.2%</a:t>
          </a:r>
        </a:p>
      </cdr:txBody>
    </cdr:sp>
  </cdr:relSizeAnchor>
  <cdr:relSizeAnchor xmlns:cdr="http://schemas.openxmlformats.org/drawingml/2006/chartDrawing">
    <cdr:from>
      <cdr:x>0.49525</cdr:x>
      <cdr:y>0.08865</cdr:y>
    </cdr:from>
    <cdr:to>
      <cdr:x>0.54448</cdr:x>
      <cdr:y>0.23613</cdr:y>
    </cdr:to>
    <cdr:sp macro="" textlink="">
      <cdr:nvSpPr>
        <cdr:cNvPr id="123911" name="Rectangle 7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38140" y="68190"/>
          <a:ext cx="125749" cy="1081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オセアニア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  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0.3%</a:t>
          </a:r>
        </a:p>
      </cdr:txBody>
    </cdr:sp>
  </cdr:relSizeAnchor>
  <cdr:relSizeAnchor xmlns:cdr="http://schemas.openxmlformats.org/drawingml/2006/chartDrawing">
    <cdr:from>
      <cdr:x>0.29717</cdr:x>
      <cdr:y>0.12062</cdr:y>
    </cdr:from>
    <cdr:to>
      <cdr:x>0.4633</cdr:x>
      <cdr:y>0.23505</cdr:y>
    </cdr:to>
    <cdr:sp macro="" textlink="">
      <cdr:nvSpPr>
        <cdr:cNvPr id="123912" name="Rectangle 8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4933" y="91643"/>
          <a:ext cx="470192" cy="839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その他南北</a:t>
          </a:r>
        </a:p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アメリカ　</a:t>
          </a: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1.6%</a:t>
          </a:r>
        </a:p>
      </cdr:txBody>
    </cdr:sp>
  </cdr:relSizeAnchor>
  <cdr:relSizeAnchor xmlns:cdr="http://schemas.openxmlformats.org/drawingml/2006/chartDrawing">
    <cdr:from>
      <cdr:x>0.34571</cdr:x>
      <cdr:y>0.25288</cdr:y>
    </cdr:from>
    <cdr:to>
      <cdr:x>0.43892</cdr:x>
      <cdr:y>0.3958</cdr:y>
    </cdr:to>
    <cdr:sp macro="" textlink="">
      <cdr:nvSpPr>
        <cdr:cNvPr id="123913" name="Rectangle 9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84350" y="188646"/>
          <a:ext cx="265850" cy="1048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米国</a:t>
          </a:r>
        </a:p>
        <a:p xmlns:a="http://schemas.openxmlformats.org/drawingml/2006/main">
          <a:pPr algn="l" rtl="0">
            <a:defRPr sz="1000"/>
          </a:pP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9.8%</a:t>
          </a:r>
        </a:p>
      </cdr:txBody>
    </cdr:sp>
  </cdr:relSizeAnchor>
  <cdr:relSizeAnchor xmlns:cdr="http://schemas.openxmlformats.org/drawingml/2006/chartDrawing">
    <cdr:from>
      <cdr:x>0.55336</cdr:x>
      <cdr:y>0.16478</cdr:y>
    </cdr:from>
    <cdr:to>
      <cdr:x>0.57944</cdr:x>
      <cdr:y>0.27333</cdr:y>
    </cdr:to>
    <cdr:sp macro="" textlink="">
      <cdr:nvSpPr>
        <cdr:cNvPr id="123914" name="Rectangle 10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63889" y="124031"/>
          <a:ext cx="75176" cy="796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2.6%</a:t>
          </a:r>
        </a:p>
      </cdr:txBody>
    </cdr:sp>
  </cdr:relSizeAnchor>
  <cdr:relSizeAnchor xmlns:cdr="http://schemas.openxmlformats.org/drawingml/2006/chartDrawing">
    <cdr:from>
      <cdr:x>0.44135</cdr:x>
      <cdr:y>0.21721</cdr:y>
    </cdr:from>
    <cdr:to>
      <cdr:x>0.4725</cdr:x>
      <cdr:y>0.41233</cdr:y>
    </cdr:to>
    <cdr:sp macro="" textlink="">
      <cdr:nvSpPr>
        <cdr:cNvPr id="123915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261818" y="162481"/>
          <a:ext cx="90895" cy="14311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11"/>
    <pageSetUpPr fitToPage="1"/>
  </sheetPr>
  <dimension ref="A1:X31"/>
  <sheetViews>
    <sheetView showGridLines="0" tabSelected="1" view="pageBreakPreview" zoomScale="72" zoomScaleNormal="55" zoomScaleSheetLayoutView="72" workbookViewId="0">
      <pane xSplit="2" ySplit="5" topLeftCell="C6" activePane="bottomRight" state="frozen"/>
      <selection activeCell="AA18" sqref="AA18"/>
      <selection pane="topRight" activeCell="AA18" sqref="AA18"/>
      <selection pane="bottomLeft" activeCell="AA18" sqref="AA18"/>
      <selection pane="bottomRight" activeCell="X6" sqref="X6"/>
    </sheetView>
  </sheetViews>
  <sheetFormatPr defaultRowHeight="13" x14ac:dyDescent="0.2"/>
  <cols>
    <col min="1" max="1" width="4.26953125" customWidth="1"/>
    <col min="2" max="2" width="7.36328125" customWidth="1"/>
    <col min="3" max="8" width="7.6328125" customWidth="1"/>
    <col min="9" max="9" width="7.1796875" customWidth="1"/>
    <col min="10" max="21" width="7.6328125" customWidth="1"/>
    <col min="22" max="22" width="7.1796875" customWidth="1"/>
    <col min="23" max="23" width="7.6328125" customWidth="1"/>
    <col min="24" max="24" width="9.6328125" style="2" customWidth="1"/>
    <col min="28" max="28" width="8.453125" customWidth="1"/>
    <col min="29" max="29" width="8.90625" customWidth="1"/>
  </cols>
  <sheetData>
    <row r="1" spans="1:24" ht="18.75" customHeight="1" x14ac:dyDescent="0.2">
      <c r="A1" s="6" t="s">
        <v>130</v>
      </c>
      <c r="B1" s="6"/>
      <c r="C1" s="1"/>
      <c r="E1" s="1"/>
      <c r="F1" s="1"/>
      <c r="G1" s="1"/>
    </row>
    <row r="2" spans="1:24" ht="14" customHeight="1" x14ac:dyDescent="0.2">
      <c r="B2" s="9" t="s">
        <v>131</v>
      </c>
      <c r="W2" s="256" t="s">
        <v>72</v>
      </c>
      <c r="X2" s="256"/>
    </row>
    <row r="3" spans="1:24" ht="6.75" customHeight="1" x14ac:dyDescent="0.2">
      <c r="W3" s="257"/>
      <c r="X3" s="257"/>
    </row>
    <row r="4" spans="1:24" s="9" customFormat="1" ht="25" customHeight="1" x14ac:dyDescent="0.2">
      <c r="B4" s="249" t="s">
        <v>78</v>
      </c>
      <c r="C4" s="251" t="s">
        <v>38</v>
      </c>
      <c r="D4" s="253"/>
      <c r="E4" s="253"/>
      <c r="F4" s="253"/>
      <c r="G4" s="253"/>
      <c r="H4" s="253"/>
      <c r="I4" s="253"/>
      <c r="J4" s="253"/>
      <c r="K4" s="253"/>
      <c r="L4" s="253"/>
      <c r="M4" s="252"/>
      <c r="N4" s="251" t="s">
        <v>23</v>
      </c>
      <c r="O4" s="252"/>
      <c r="P4" s="251" t="s">
        <v>97</v>
      </c>
      <c r="Q4" s="253"/>
      <c r="R4" s="253"/>
      <c r="S4" s="253"/>
      <c r="T4" s="253"/>
      <c r="U4" s="252"/>
      <c r="V4" s="69" t="s">
        <v>24</v>
      </c>
      <c r="W4" s="254" t="s">
        <v>77</v>
      </c>
      <c r="X4" s="258" t="s">
        <v>8</v>
      </c>
    </row>
    <row r="5" spans="1:24" s="9" customFormat="1" ht="25" customHeight="1" x14ac:dyDescent="0.2">
      <c r="B5" s="250"/>
      <c r="C5" s="64" t="s">
        <v>17</v>
      </c>
      <c r="D5" s="66" t="s">
        <v>112</v>
      </c>
      <c r="E5" s="64" t="s">
        <v>98</v>
      </c>
      <c r="F5" s="64" t="s">
        <v>1</v>
      </c>
      <c r="G5" s="64" t="s">
        <v>2</v>
      </c>
      <c r="H5" s="64" t="s">
        <v>0</v>
      </c>
      <c r="I5" s="66" t="s">
        <v>76</v>
      </c>
      <c r="J5" s="66" t="s">
        <v>53</v>
      </c>
      <c r="K5" s="66" t="s">
        <v>47</v>
      </c>
      <c r="L5" s="66" t="s">
        <v>99</v>
      </c>
      <c r="M5" s="66" t="s">
        <v>100</v>
      </c>
      <c r="N5" s="64" t="s">
        <v>101</v>
      </c>
      <c r="O5" s="65" t="s">
        <v>102</v>
      </c>
      <c r="P5" s="64" t="s">
        <v>103</v>
      </c>
      <c r="Q5" s="64" t="s">
        <v>27</v>
      </c>
      <c r="R5" s="65" t="s">
        <v>104</v>
      </c>
      <c r="S5" s="66" t="s">
        <v>57</v>
      </c>
      <c r="T5" s="66" t="s">
        <v>105</v>
      </c>
      <c r="U5" s="66" t="s">
        <v>52</v>
      </c>
      <c r="V5" s="66" t="s">
        <v>21</v>
      </c>
      <c r="W5" s="255"/>
      <c r="X5" s="259"/>
    </row>
    <row r="6" spans="1:24" s="9" customFormat="1" ht="18" customHeight="1" x14ac:dyDescent="0.2">
      <c r="B6" s="64" t="s">
        <v>110</v>
      </c>
      <c r="C6" s="38">
        <v>1420</v>
      </c>
      <c r="D6" s="38">
        <v>539</v>
      </c>
      <c r="E6" s="38">
        <v>350</v>
      </c>
      <c r="F6" s="38">
        <v>9139</v>
      </c>
      <c r="G6" s="38">
        <v>3148</v>
      </c>
      <c r="H6" s="38">
        <v>2545</v>
      </c>
      <c r="I6" s="39" t="s">
        <v>46</v>
      </c>
      <c r="J6" s="39" t="s">
        <v>51</v>
      </c>
      <c r="K6" s="39" t="s">
        <v>106</v>
      </c>
      <c r="L6" s="39" t="s">
        <v>51</v>
      </c>
      <c r="M6" s="39" t="s">
        <v>51</v>
      </c>
      <c r="N6" s="38">
        <v>13581</v>
      </c>
      <c r="O6" s="38">
        <v>821</v>
      </c>
      <c r="P6" s="38">
        <v>3021</v>
      </c>
      <c r="Q6" s="38">
        <v>1670</v>
      </c>
      <c r="R6" s="38">
        <v>722</v>
      </c>
      <c r="S6" s="39" t="s">
        <v>51</v>
      </c>
      <c r="T6" s="39" t="s">
        <v>51</v>
      </c>
      <c r="U6" s="39" t="s">
        <v>51</v>
      </c>
      <c r="V6" s="38">
        <v>1055</v>
      </c>
      <c r="W6" s="73">
        <v>8678</v>
      </c>
      <c r="X6" s="46">
        <f>SUM(C6:W6)</f>
        <v>46689</v>
      </c>
    </row>
    <row r="7" spans="1:24" s="9" customFormat="1" ht="18" customHeight="1" x14ac:dyDescent="0.2">
      <c r="B7" s="64" t="s">
        <v>55</v>
      </c>
      <c r="C7" s="40">
        <v>1148</v>
      </c>
      <c r="D7" s="144">
        <v>1057</v>
      </c>
      <c r="E7" s="38">
        <v>347</v>
      </c>
      <c r="F7" s="40">
        <v>16845</v>
      </c>
      <c r="G7" s="40">
        <v>3112</v>
      </c>
      <c r="H7" s="40">
        <v>3401</v>
      </c>
      <c r="I7" s="39" t="s">
        <v>46</v>
      </c>
      <c r="J7" s="39" t="s">
        <v>51</v>
      </c>
      <c r="K7" s="39" t="s">
        <v>46</v>
      </c>
      <c r="L7" s="39" t="s">
        <v>51</v>
      </c>
      <c r="M7" s="39" t="s">
        <v>51</v>
      </c>
      <c r="N7" s="40">
        <v>10499</v>
      </c>
      <c r="O7" s="40">
        <v>1001</v>
      </c>
      <c r="P7" s="40">
        <v>1823</v>
      </c>
      <c r="Q7" s="40">
        <v>2023</v>
      </c>
      <c r="R7" s="40">
        <v>758</v>
      </c>
      <c r="S7" s="39" t="s">
        <v>51</v>
      </c>
      <c r="T7" s="39" t="s">
        <v>51</v>
      </c>
      <c r="U7" s="39" t="s">
        <v>51</v>
      </c>
      <c r="V7" s="40">
        <v>743</v>
      </c>
      <c r="W7" s="74">
        <v>10806</v>
      </c>
      <c r="X7" s="46">
        <f t="shared" ref="X7:X28" si="0">SUM(C7:W7)</f>
        <v>53563</v>
      </c>
    </row>
    <row r="8" spans="1:24" s="9" customFormat="1" ht="18" customHeight="1" x14ac:dyDescent="0.2">
      <c r="B8" s="64" t="s">
        <v>28</v>
      </c>
      <c r="C8" s="38">
        <v>1367</v>
      </c>
      <c r="D8" s="38">
        <v>540</v>
      </c>
      <c r="E8" s="38">
        <v>277</v>
      </c>
      <c r="F8" s="38">
        <v>15358</v>
      </c>
      <c r="G8" s="38">
        <v>3009</v>
      </c>
      <c r="H8" s="38">
        <v>2559</v>
      </c>
      <c r="I8" s="39" t="s">
        <v>46</v>
      </c>
      <c r="J8" s="39" t="s">
        <v>51</v>
      </c>
      <c r="K8" s="39" t="s">
        <v>46</v>
      </c>
      <c r="L8" s="39" t="s">
        <v>51</v>
      </c>
      <c r="M8" s="39" t="s">
        <v>51</v>
      </c>
      <c r="N8" s="38">
        <v>9742</v>
      </c>
      <c r="O8" s="38">
        <v>871</v>
      </c>
      <c r="P8" s="38">
        <v>1978</v>
      </c>
      <c r="Q8" s="38">
        <v>1699</v>
      </c>
      <c r="R8" s="38">
        <v>1024</v>
      </c>
      <c r="S8" s="39" t="s">
        <v>51</v>
      </c>
      <c r="T8" s="39" t="s">
        <v>51</v>
      </c>
      <c r="U8" s="39" t="s">
        <v>51</v>
      </c>
      <c r="V8" s="38">
        <v>631</v>
      </c>
      <c r="W8" s="73">
        <v>11417</v>
      </c>
      <c r="X8" s="46">
        <f t="shared" si="0"/>
        <v>50472</v>
      </c>
    </row>
    <row r="9" spans="1:24" s="9" customFormat="1" ht="18" customHeight="1" x14ac:dyDescent="0.2">
      <c r="B9" s="64" t="s">
        <v>56</v>
      </c>
      <c r="C9" s="40">
        <v>1707</v>
      </c>
      <c r="D9" s="41">
        <v>615</v>
      </c>
      <c r="E9" s="41">
        <v>279</v>
      </c>
      <c r="F9" s="40">
        <v>19697</v>
      </c>
      <c r="G9" s="40">
        <v>3010</v>
      </c>
      <c r="H9" s="40">
        <v>3480</v>
      </c>
      <c r="I9" s="39" t="s">
        <v>46</v>
      </c>
      <c r="J9" s="39" t="s">
        <v>51</v>
      </c>
      <c r="K9" s="39" t="s">
        <v>46</v>
      </c>
      <c r="L9" s="39" t="s">
        <v>51</v>
      </c>
      <c r="M9" s="39" t="s">
        <v>51</v>
      </c>
      <c r="N9" s="40">
        <v>11707</v>
      </c>
      <c r="O9" s="40">
        <v>1367</v>
      </c>
      <c r="P9" s="40">
        <v>1951</v>
      </c>
      <c r="Q9" s="40">
        <v>2183</v>
      </c>
      <c r="R9" s="40">
        <v>1204</v>
      </c>
      <c r="S9" s="39" t="s">
        <v>51</v>
      </c>
      <c r="T9" s="39" t="s">
        <v>51</v>
      </c>
      <c r="U9" s="39" t="s">
        <v>51</v>
      </c>
      <c r="V9" s="40">
        <v>941</v>
      </c>
      <c r="W9" s="74">
        <v>9083</v>
      </c>
      <c r="X9" s="46">
        <f t="shared" si="0"/>
        <v>57224</v>
      </c>
    </row>
    <row r="10" spans="1:24" s="9" customFormat="1" ht="18" customHeight="1" x14ac:dyDescent="0.2">
      <c r="B10" s="64" t="s">
        <v>29</v>
      </c>
      <c r="C10" s="38">
        <v>3070</v>
      </c>
      <c r="D10" s="38">
        <v>720</v>
      </c>
      <c r="E10" s="42">
        <v>465</v>
      </c>
      <c r="F10" s="38">
        <v>21854</v>
      </c>
      <c r="G10" s="38">
        <v>3682</v>
      </c>
      <c r="H10" s="38">
        <v>11736</v>
      </c>
      <c r="I10" s="39" t="s">
        <v>106</v>
      </c>
      <c r="J10" s="39" t="s">
        <v>51</v>
      </c>
      <c r="K10" s="39" t="s">
        <v>46</v>
      </c>
      <c r="L10" s="39" t="s">
        <v>51</v>
      </c>
      <c r="M10" s="39" t="s">
        <v>51</v>
      </c>
      <c r="N10" s="38">
        <v>9135</v>
      </c>
      <c r="O10" s="38">
        <v>1195</v>
      </c>
      <c r="P10" s="38">
        <v>2900</v>
      </c>
      <c r="Q10" s="38">
        <v>1685</v>
      </c>
      <c r="R10" s="38">
        <v>1201</v>
      </c>
      <c r="S10" s="39" t="s">
        <v>51</v>
      </c>
      <c r="T10" s="39" t="s">
        <v>51</v>
      </c>
      <c r="U10" s="39" t="s">
        <v>51</v>
      </c>
      <c r="V10" s="38">
        <v>1326</v>
      </c>
      <c r="W10" s="73">
        <v>8586</v>
      </c>
      <c r="X10" s="46">
        <f t="shared" si="0"/>
        <v>67555</v>
      </c>
    </row>
    <row r="11" spans="1:24" s="9" customFormat="1" ht="2.25" customHeight="1" x14ac:dyDescent="0.2">
      <c r="A11" s="18"/>
      <c r="B11" s="63"/>
      <c r="C11" s="43"/>
      <c r="D11" s="43"/>
      <c r="E11" s="44"/>
      <c r="F11" s="43"/>
      <c r="G11" s="43"/>
      <c r="H11" s="43"/>
      <c r="I11" s="45"/>
      <c r="J11" s="45"/>
      <c r="K11" s="45"/>
      <c r="L11" s="45"/>
      <c r="M11" s="45"/>
      <c r="N11" s="43"/>
      <c r="O11" s="43"/>
      <c r="P11" s="43"/>
      <c r="Q11" s="43"/>
      <c r="R11" s="43"/>
      <c r="S11" s="45"/>
      <c r="T11" s="45"/>
      <c r="U11" s="45"/>
      <c r="V11" s="43"/>
      <c r="W11" s="75"/>
      <c r="X11" s="46">
        <f t="shared" si="0"/>
        <v>0</v>
      </c>
    </row>
    <row r="12" spans="1:24" s="9" customFormat="1" ht="18" customHeight="1" x14ac:dyDescent="0.2">
      <c r="A12" s="18"/>
      <c r="B12" s="64" t="s">
        <v>30</v>
      </c>
      <c r="C12" s="38">
        <v>5231</v>
      </c>
      <c r="D12" s="38">
        <v>628</v>
      </c>
      <c r="E12" s="42">
        <v>567</v>
      </c>
      <c r="F12" s="38">
        <v>44575</v>
      </c>
      <c r="G12" s="38">
        <v>6404</v>
      </c>
      <c r="H12" s="38">
        <v>23434</v>
      </c>
      <c r="I12" s="39" t="s">
        <v>46</v>
      </c>
      <c r="J12" s="39" t="s">
        <v>51</v>
      </c>
      <c r="K12" s="39" t="s">
        <v>107</v>
      </c>
      <c r="L12" s="39" t="s">
        <v>51</v>
      </c>
      <c r="M12" s="39" t="s">
        <v>51</v>
      </c>
      <c r="N12" s="38">
        <v>11386</v>
      </c>
      <c r="O12" s="38">
        <v>975</v>
      </c>
      <c r="P12" s="38">
        <v>2431</v>
      </c>
      <c r="Q12" s="38">
        <v>2949</v>
      </c>
      <c r="R12" s="38">
        <v>934</v>
      </c>
      <c r="S12" s="39" t="s">
        <v>51</v>
      </c>
      <c r="T12" s="39" t="s">
        <v>51</v>
      </c>
      <c r="U12" s="39" t="s">
        <v>51</v>
      </c>
      <c r="V12" s="38">
        <v>3562</v>
      </c>
      <c r="W12" s="73">
        <v>13554</v>
      </c>
      <c r="X12" s="46">
        <f t="shared" si="0"/>
        <v>116630</v>
      </c>
    </row>
    <row r="13" spans="1:24" s="9" customFormat="1" ht="18" customHeight="1" x14ac:dyDescent="0.2">
      <c r="B13" s="64" t="s">
        <v>26</v>
      </c>
      <c r="C13" s="47">
        <v>10975</v>
      </c>
      <c r="D13" s="48">
        <v>2148</v>
      </c>
      <c r="E13" s="48">
        <v>780</v>
      </c>
      <c r="F13" s="38">
        <v>77585</v>
      </c>
      <c r="G13" s="47">
        <v>8222</v>
      </c>
      <c r="H13" s="47">
        <v>30080</v>
      </c>
      <c r="I13" s="39" t="s">
        <v>46</v>
      </c>
      <c r="J13" s="39" t="s">
        <v>51</v>
      </c>
      <c r="K13" s="39" t="s">
        <v>46</v>
      </c>
      <c r="L13" s="39" t="s">
        <v>51</v>
      </c>
      <c r="M13" s="39" t="s">
        <v>51</v>
      </c>
      <c r="N13" s="48">
        <v>12397</v>
      </c>
      <c r="O13" s="48">
        <v>1281</v>
      </c>
      <c r="P13" s="48">
        <v>3179</v>
      </c>
      <c r="Q13" s="48">
        <v>3252</v>
      </c>
      <c r="R13" s="48">
        <v>1953</v>
      </c>
      <c r="S13" s="39" t="s">
        <v>51</v>
      </c>
      <c r="T13" s="39" t="s">
        <v>51</v>
      </c>
      <c r="U13" s="39" t="s">
        <v>51</v>
      </c>
      <c r="V13" s="48">
        <v>11298</v>
      </c>
      <c r="W13" s="76">
        <v>20905</v>
      </c>
      <c r="X13" s="72">
        <f t="shared" si="0"/>
        <v>184055</v>
      </c>
    </row>
    <row r="14" spans="1:24" s="9" customFormat="1" ht="18" customHeight="1" x14ac:dyDescent="0.2">
      <c r="B14" s="64" t="s">
        <v>25</v>
      </c>
      <c r="C14" s="50">
        <v>20946</v>
      </c>
      <c r="D14" s="50">
        <v>4343</v>
      </c>
      <c r="E14" s="40">
        <v>4538</v>
      </c>
      <c r="F14" s="49">
        <v>109758</v>
      </c>
      <c r="G14" s="40">
        <v>15657</v>
      </c>
      <c r="H14" s="85">
        <v>33973</v>
      </c>
      <c r="I14" s="39" t="s">
        <v>46</v>
      </c>
      <c r="J14" s="39" t="s">
        <v>51</v>
      </c>
      <c r="K14" s="39" t="s">
        <v>46</v>
      </c>
      <c r="L14" s="39" t="s">
        <v>46</v>
      </c>
      <c r="M14" s="51" t="s">
        <v>51</v>
      </c>
      <c r="N14" s="40">
        <v>17442</v>
      </c>
      <c r="O14" s="52">
        <v>1506</v>
      </c>
      <c r="P14" s="40">
        <v>4613</v>
      </c>
      <c r="Q14" s="53">
        <v>3498</v>
      </c>
      <c r="R14" s="53">
        <v>2857</v>
      </c>
      <c r="S14" s="39" t="s">
        <v>51</v>
      </c>
      <c r="T14" s="39" t="s">
        <v>51</v>
      </c>
      <c r="U14" s="39" t="s">
        <v>51</v>
      </c>
      <c r="V14" s="40">
        <v>20703</v>
      </c>
      <c r="W14" s="77">
        <v>41635</v>
      </c>
      <c r="X14" s="46">
        <f t="shared" si="0"/>
        <v>281469</v>
      </c>
    </row>
    <row r="15" spans="1:24" s="9" customFormat="1" ht="18" customHeight="1" x14ac:dyDescent="0.2">
      <c r="B15" s="67" t="s">
        <v>35</v>
      </c>
      <c r="C15" s="40">
        <v>23180</v>
      </c>
      <c r="D15" s="40">
        <v>5049</v>
      </c>
      <c r="E15" s="40">
        <v>4175</v>
      </c>
      <c r="F15" s="50">
        <v>115070</v>
      </c>
      <c r="G15" s="40">
        <v>18167</v>
      </c>
      <c r="H15" s="55">
        <v>33118</v>
      </c>
      <c r="I15" s="39" t="s">
        <v>46</v>
      </c>
      <c r="J15" s="39" t="s">
        <v>51</v>
      </c>
      <c r="K15" s="39" t="s">
        <v>46</v>
      </c>
      <c r="L15" s="39" t="s">
        <v>51</v>
      </c>
      <c r="M15" s="51" t="s">
        <v>51</v>
      </c>
      <c r="N15" s="54">
        <v>20690</v>
      </c>
      <c r="O15" s="52">
        <v>2664</v>
      </c>
      <c r="P15" s="50">
        <v>5442</v>
      </c>
      <c r="Q15" s="54">
        <v>4971</v>
      </c>
      <c r="R15" s="40">
        <v>3718</v>
      </c>
      <c r="S15" s="39" t="s">
        <v>51</v>
      </c>
      <c r="T15" s="39" t="s">
        <v>51</v>
      </c>
      <c r="U15" s="56" t="s">
        <v>51</v>
      </c>
      <c r="V15" s="40">
        <v>32197</v>
      </c>
      <c r="W15" s="77">
        <v>32493</v>
      </c>
      <c r="X15" s="46">
        <f t="shared" si="0"/>
        <v>300934</v>
      </c>
    </row>
    <row r="16" spans="1:24" s="9" customFormat="1" ht="18" customHeight="1" x14ac:dyDescent="0.2">
      <c r="B16" s="64" t="s">
        <v>36</v>
      </c>
      <c r="C16" s="53">
        <v>23065</v>
      </c>
      <c r="D16" s="40">
        <v>5567</v>
      </c>
      <c r="E16" s="40">
        <v>3109</v>
      </c>
      <c r="F16" s="57">
        <v>66307</v>
      </c>
      <c r="G16" s="40">
        <v>14049</v>
      </c>
      <c r="H16" s="40">
        <v>15470</v>
      </c>
      <c r="I16" s="39" t="s">
        <v>46</v>
      </c>
      <c r="J16" s="39" t="s">
        <v>51</v>
      </c>
      <c r="K16" s="39" t="s">
        <v>106</v>
      </c>
      <c r="L16" s="39" t="s">
        <v>51</v>
      </c>
      <c r="M16" s="51" t="s">
        <v>51</v>
      </c>
      <c r="N16" s="40">
        <v>16860</v>
      </c>
      <c r="O16" s="52">
        <v>2125</v>
      </c>
      <c r="P16" s="50">
        <v>4386</v>
      </c>
      <c r="Q16" s="40">
        <v>4098</v>
      </c>
      <c r="R16" s="54">
        <v>4452</v>
      </c>
      <c r="S16" s="39" t="s">
        <v>51</v>
      </c>
      <c r="T16" s="39" t="s">
        <v>51</v>
      </c>
      <c r="U16" s="56" t="s">
        <v>51</v>
      </c>
      <c r="V16" s="52">
        <v>33077</v>
      </c>
      <c r="W16" s="78">
        <v>41996</v>
      </c>
      <c r="X16" s="46">
        <f t="shared" si="0"/>
        <v>234561</v>
      </c>
    </row>
    <row r="17" spans="2:24" s="9" customFormat="1" ht="18" customHeight="1" x14ac:dyDescent="0.2">
      <c r="B17" s="68" t="s">
        <v>40</v>
      </c>
      <c r="C17" s="54">
        <v>32037</v>
      </c>
      <c r="D17" s="52">
        <v>8165</v>
      </c>
      <c r="E17" s="40">
        <v>4156</v>
      </c>
      <c r="F17" s="40">
        <v>88248</v>
      </c>
      <c r="G17" s="54">
        <v>30666</v>
      </c>
      <c r="H17" s="59">
        <v>28110</v>
      </c>
      <c r="I17" s="39" t="s">
        <v>106</v>
      </c>
      <c r="J17" s="39" t="s">
        <v>51</v>
      </c>
      <c r="K17" s="39" t="s">
        <v>46</v>
      </c>
      <c r="L17" s="39" t="s">
        <v>51</v>
      </c>
      <c r="M17" s="39" t="s">
        <v>51</v>
      </c>
      <c r="N17" s="40">
        <v>19732</v>
      </c>
      <c r="O17" s="40">
        <v>2247</v>
      </c>
      <c r="P17" s="40">
        <v>6497</v>
      </c>
      <c r="Q17" s="55">
        <v>3914</v>
      </c>
      <c r="R17" s="55">
        <v>3857</v>
      </c>
      <c r="S17" s="39" t="s">
        <v>51</v>
      </c>
      <c r="T17" s="39" t="s">
        <v>51</v>
      </c>
      <c r="U17" s="39" t="s">
        <v>51</v>
      </c>
      <c r="V17" s="50">
        <v>33198</v>
      </c>
      <c r="W17" s="77">
        <v>44145</v>
      </c>
      <c r="X17" s="46">
        <f t="shared" si="0"/>
        <v>304972</v>
      </c>
    </row>
    <row r="18" spans="2:24" s="2" customFormat="1" ht="18" customHeight="1" x14ac:dyDescent="0.2">
      <c r="B18" s="68" t="s">
        <v>43</v>
      </c>
      <c r="C18" s="55">
        <v>20065</v>
      </c>
      <c r="D18" s="40">
        <v>4812</v>
      </c>
      <c r="E18" s="40">
        <v>1935</v>
      </c>
      <c r="F18" s="49">
        <v>58505</v>
      </c>
      <c r="G18" s="55">
        <v>12301</v>
      </c>
      <c r="H18" s="40">
        <v>13790</v>
      </c>
      <c r="I18" s="39" t="s">
        <v>46</v>
      </c>
      <c r="J18" s="39" t="s">
        <v>51</v>
      </c>
      <c r="K18" s="39" t="s">
        <v>106</v>
      </c>
      <c r="L18" s="39" t="s">
        <v>51</v>
      </c>
      <c r="M18" s="39" t="s">
        <v>51</v>
      </c>
      <c r="N18" s="40">
        <v>11684</v>
      </c>
      <c r="O18" s="40">
        <v>1603</v>
      </c>
      <c r="P18" s="40">
        <v>3774</v>
      </c>
      <c r="Q18" s="40">
        <v>1973</v>
      </c>
      <c r="R18" s="40">
        <v>1585</v>
      </c>
      <c r="S18" s="39" t="s">
        <v>51</v>
      </c>
      <c r="T18" s="39" t="s">
        <v>51</v>
      </c>
      <c r="U18" s="39" t="s">
        <v>51</v>
      </c>
      <c r="V18" s="40">
        <v>41423</v>
      </c>
      <c r="W18" s="79">
        <v>29702</v>
      </c>
      <c r="X18" s="46">
        <f t="shared" si="0"/>
        <v>203152</v>
      </c>
    </row>
    <row r="19" spans="2:24" s="2" customFormat="1" ht="18" customHeight="1" x14ac:dyDescent="0.2">
      <c r="B19" s="68" t="s">
        <v>45</v>
      </c>
      <c r="C19" s="53">
        <v>24392</v>
      </c>
      <c r="D19" s="53">
        <v>6325</v>
      </c>
      <c r="E19" s="53">
        <v>7009</v>
      </c>
      <c r="F19" s="53">
        <v>74669</v>
      </c>
      <c r="G19" s="53">
        <v>18254</v>
      </c>
      <c r="H19" s="53">
        <v>14292</v>
      </c>
      <c r="I19" s="39" t="s">
        <v>46</v>
      </c>
      <c r="J19" s="39" t="s">
        <v>51</v>
      </c>
      <c r="K19" s="39" t="s">
        <v>46</v>
      </c>
      <c r="L19" s="39" t="s">
        <v>51</v>
      </c>
      <c r="M19" s="39" t="s">
        <v>51</v>
      </c>
      <c r="N19" s="53">
        <v>16308</v>
      </c>
      <c r="O19" s="53">
        <v>2650</v>
      </c>
      <c r="P19" s="53">
        <v>4976</v>
      </c>
      <c r="Q19" s="53">
        <v>2125</v>
      </c>
      <c r="R19" s="53">
        <v>2480</v>
      </c>
      <c r="S19" s="39" t="s">
        <v>51</v>
      </c>
      <c r="T19" s="39" t="s">
        <v>51</v>
      </c>
      <c r="U19" s="39" t="s">
        <v>51</v>
      </c>
      <c r="V19" s="53">
        <v>40845</v>
      </c>
      <c r="W19" s="78">
        <v>34921</v>
      </c>
      <c r="X19" s="46">
        <f t="shared" si="0"/>
        <v>249246</v>
      </c>
    </row>
    <row r="20" spans="2:24" s="2" customFormat="1" ht="18" customHeight="1" x14ac:dyDescent="0.2">
      <c r="B20" s="68" t="s">
        <v>48</v>
      </c>
      <c r="C20" s="53">
        <v>29681</v>
      </c>
      <c r="D20" s="53">
        <v>9785</v>
      </c>
      <c r="E20" s="53">
        <v>13049</v>
      </c>
      <c r="F20" s="53">
        <v>124519</v>
      </c>
      <c r="G20" s="53">
        <v>16964</v>
      </c>
      <c r="H20" s="53">
        <v>17207</v>
      </c>
      <c r="I20" s="60">
        <v>4752</v>
      </c>
      <c r="J20" s="39" t="s">
        <v>51</v>
      </c>
      <c r="K20" s="60">
        <v>2282</v>
      </c>
      <c r="L20" s="39" t="s">
        <v>51</v>
      </c>
      <c r="M20" s="39" t="s">
        <v>51</v>
      </c>
      <c r="N20" s="53">
        <v>18700</v>
      </c>
      <c r="O20" s="53">
        <v>2836</v>
      </c>
      <c r="P20" s="53">
        <v>8754</v>
      </c>
      <c r="Q20" s="53">
        <v>4815</v>
      </c>
      <c r="R20" s="53">
        <v>3850</v>
      </c>
      <c r="S20" s="39" t="s">
        <v>51</v>
      </c>
      <c r="T20" s="39" t="s">
        <v>51</v>
      </c>
      <c r="U20" s="61" t="s">
        <v>51</v>
      </c>
      <c r="V20" s="53">
        <v>61397</v>
      </c>
      <c r="W20" s="78">
        <v>42347</v>
      </c>
      <c r="X20" s="46">
        <f t="shared" si="0"/>
        <v>360938</v>
      </c>
    </row>
    <row r="21" spans="2:24" s="2" customFormat="1" ht="18" customHeight="1" x14ac:dyDescent="0.2">
      <c r="B21" s="64" t="s">
        <v>54</v>
      </c>
      <c r="C21" s="53">
        <v>30696</v>
      </c>
      <c r="D21" s="53">
        <v>14183</v>
      </c>
      <c r="E21" s="53">
        <v>19172</v>
      </c>
      <c r="F21" s="53">
        <v>150816</v>
      </c>
      <c r="G21" s="53">
        <v>34271</v>
      </c>
      <c r="H21" s="53">
        <v>14874</v>
      </c>
      <c r="I21" s="48">
        <v>7649</v>
      </c>
      <c r="J21" s="87">
        <v>1559</v>
      </c>
      <c r="K21" s="87">
        <v>7454</v>
      </c>
      <c r="L21" s="87">
        <v>1389</v>
      </c>
      <c r="M21" s="87">
        <v>775</v>
      </c>
      <c r="N21" s="53">
        <v>21666</v>
      </c>
      <c r="O21" s="40">
        <v>3376</v>
      </c>
      <c r="P21" s="40">
        <v>9747</v>
      </c>
      <c r="Q21" s="40">
        <v>5745</v>
      </c>
      <c r="R21" s="40">
        <v>4458</v>
      </c>
      <c r="S21" s="51" t="s">
        <v>51</v>
      </c>
      <c r="T21" s="39" t="s">
        <v>51</v>
      </c>
      <c r="U21" s="85">
        <v>2397</v>
      </c>
      <c r="V21" s="52">
        <v>74302</v>
      </c>
      <c r="W21" s="77">
        <v>60711</v>
      </c>
      <c r="X21" s="46">
        <f t="shared" si="0"/>
        <v>465240</v>
      </c>
    </row>
    <row r="22" spans="2:24" s="2" customFormat="1" ht="18" customHeight="1" x14ac:dyDescent="0.2">
      <c r="B22" s="67" t="s">
        <v>68</v>
      </c>
      <c r="C22" s="40">
        <v>55375</v>
      </c>
      <c r="D22" s="54">
        <v>25712</v>
      </c>
      <c r="E22" s="54">
        <v>25706</v>
      </c>
      <c r="F22" s="54">
        <v>175573</v>
      </c>
      <c r="G22" s="54">
        <v>89039</v>
      </c>
      <c r="H22" s="40">
        <v>19397</v>
      </c>
      <c r="I22" s="54">
        <v>11804</v>
      </c>
      <c r="J22" s="89">
        <v>1817</v>
      </c>
      <c r="K22" s="88">
        <v>11474</v>
      </c>
      <c r="L22" s="89">
        <v>2140</v>
      </c>
      <c r="M22" s="89">
        <v>1366</v>
      </c>
      <c r="N22" s="85">
        <v>33778</v>
      </c>
      <c r="O22" s="86">
        <v>7750</v>
      </c>
      <c r="P22" s="58">
        <v>14028</v>
      </c>
      <c r="Q22" s="58">
        <v>8309</v>
      </c>
      <c r="R22" s="53">
        <v>7300</v>
      </c>
      <c r="S22" s="92">
        <v>1281</v>
      </c>
      <c r="T22" s="87">
        <v>997</v>
      </c>
      <c r="U22" s="81">
        <v>2133</v>
      </c>
      <c r="V22" s="58">
        <v>128318</v>
      </c>
      <c r="W22" s="78">
        <v>84985</v>
      </c>
      <c r="X22" s="46">
        <f t="shared" si="0"/>
        <v>708282</v>
      </c>
    </row>
    <row r="23" spans="2:24" s="2" customFormat="1" ht="18" customHeight="1" thickBot="1" x14ac:dyDescent="0.25">
      <c r="B23" s="80" t="s">
        <v>71</v>
      </c>
      <c r="C23" s="135">
        <v>76077</v>
      </c>
      <c r="D23" s="135">
        <v>31783</v>
      </c>
      <c r="E23" s="135">
        <v>33626</v>
      </c>
      <c r="F23" s="135">
        <v>241815</v>
      </c>
      <c r="G23" s="135">
        <v>94832</v>
      </c>
      <c r="H23" s="53">
        <v>23622</v>
      </c>
      <c r="I23" s="135">
        <v>19050</v>
      </c>
      <c r="J23" s="135">
        <v>1335</v>
      </c>
      <c r="K23" s="135">
        <v>13269</v>
      </c>
      <c r="L23" s="135">
        <v>3949</v>
      </c>
      <c r="M23" s="135">
        <v>1518</v>
      </c>
      <c r="N23" s="49">
        <v>33005</v>
      </c>
      <c r="O23" s="135">
        <v>9460</v>
      </c>
      <c r="P23" s="136">
        <v>16316</v>
      </c>
      <c r="Q23" s="135">
        <v>9721</v>
      </c>
      <c r="R23" s="135">
        <v>8822</v>
      </c>
      <c r="S23" s="135">
        <v>2444</v>
      </c>
      <c r="T23" s="135">
        <v>2730</v>
      </c>
      <c r="U23" s="53">
        <v>2127</v>
      </c>
      <c r="V23" s="135">
        <v>137673</v>
      </c>
      <c r="W23" s="137">
        <v>99506</v>
      </c>
      <c r="X23" s="72">
        <f t="shared" si="0"/>
        <v>862680</v>
      </c>
    </row>
    <row r="24" spans="2:24" s="2" customFormat="1" ht="18" customHeight="1" thickBot="1" x14ac:dyDescent="0.25">
      <c r="B24" s="80" t="s">
        <v>80</v>
      </c>
      <c r="C24" s="54">
        <v>92979</v>
      </c>
      <c r="D24" s="140">
        <v>38527</v>
      </c>
      <c r="E24" s="135">
        <v>38740</v>
      </c>
      <c r="F24" s="90">
        <v>258070</v>
      </c>
      <c r="G24" s="145">
        <v>96643</v>
      </c>
      <c r="H24" s="91">
        <v>37673</v>
      </c>
      <c r="I24" s="90">
        <v>22131</v>
      </c>
      <c r="J24" s="136">
        <v>2658</v>
      </c>
      <c r="K24" s="139">
        <v>15242</v>
      </c>
      <c r="L24" s="62">
        <v>5598</v>
      </c>
      <c r="M24" s="90">
        <v>2127</v>
      </c>
      <c r="N24" s="141">
        <v>43610</v>
      </c>
      <c r="O24" s="58">
        <v>9970</v>
      </c>
      <c r="P24" s="136">
        <v>20989</v>
      </c>
      <c r="Q24" s="135">
        <v>11146</v>
      </c>
      <c r="R24" s="135">
        <v>11165</v>
      </c>
      <c r="S24" s="135">
        <v>3092</v>
      </c>
      <c r="T24" s="135">
        <v>3219</v>
      </c>
      <c r="U24" s="53">
        <v>2444</v>
      </c>
      <c r="V24" s="90">
        <v>146579</v>
      </c>
      <c r="W24" s="93">
        <v>150371</v>
      </c>
      <c r="X24" s="72">
        <f t="shared" si="0"/>
        <v>1012973</v>
      </c>
    </row>
    <row r="25" spans="2:24" s="2" customFormat="1" ht="18" customHeight="1" thickBot="1" x14ac:dyDescent="0.25">
      <c r="B25" s="94" t="s">
        <v>92</v>
      </c>
      <c r="C25" s="149">
        <v>91441</v>
      </c>
      <c r="D25" s="62">
        <v>47726</v>
      </c>
      <c r="E25" s="148">
        <v>42589</v>
      </c>
      <c r="F25" s="62">
        <v>300430</v>
      </c>
      <c r="G25" s="146">
        <v>133483</v>
      </c>
      <c r="H25" s="95">
        <v>42943</v>
      </c>
      <c r="I25" s="62">
        <v>22980</v>
      </c>
      <c r="J25" s="148">
        <v>3315</v>
      </c>
      <c r="K25" s="62">
        <v>18679</v>
      </c>
      <c r="L25" s="151">
        <v>5455</v>
      </c>
      <c r="M25" s="62">
        <v>2670</v>
      </c>
      <c r="N25" s="62">
        <v>55444</v>
      </c>
      <c r="O25" s="147">
        <v>10029</v>
      </c>
      <c r="P25" s="142">
        <v>25453</v>
      </c>
      <c r="Q25" s="142">
        <v>13053</v>
      </c>
      <c r="R25" s="142">
        <v>12931</v>
      </c>
      <c r="S25" s="142">
        <v>4086</v>
      </c>
      <c r="T25" s="142">
        <v>5017</v>
      </c>
      <c r="U25" s="161">
        <v>3785</v>
      </c>
      <c r="V25" s="62">
        <v>203309</v>
      </c>
      <c r="W25" s="160">
        <v>157183</v>
      </c>
      <c r="X25" s="96">
        <f t="shared" si="0"/>
        <v>1202001</v>
      </c>
    </row>
    <row r="26" spans="2:24" s="2" customFormat="1" ht="18" customHeight="1" thickBot="1" x14ac:dyDescent="0.25">
      <c r="B26" s="64" t="s">
        <v>108</v>
      </c>
      <c r="C26" s="62">
        <v>104689</v>
      </c>
      <c r="D26" s="168">
        <v>45042</v>
      </c>
      <c r="E26" s="62">
        <v>58286</v>
      </c>
      <c r="F26" s="155">
        <v>270786</v>
      </c>
      <c r="G26" s="62">
        <v>167081</v>
      </c>
      <c r="H26" s="150">
        <v>27866</v>
      </c>
      <c r="I26" s="169">
        <v>22136</v>
      </c>
      <c r="J26" s="62">
        <v>3728</v>
      </c>
      <c r="K26" s="168">
        <v>16702</v>
      </c>
      <c r="L26" s="158">
        <v>5152</v>
      </c>
      <c r="M26" s="159">
        <v>2564</v>
      </c>
      <c r="N26" s="170">
        <v>50131</v>
      </c>
      <c r="O26" s="62">
        <v>11488</v>
      </c>
      <c r="P26" s="62">
        <v>26903</v>
      </c>
      <c r="Q26" s="62">
        <v>17219</v>
      </c>
      <c r="R26" s="62">
        <v>14924</v>
      </c>
      <c r="S26" s="62">
        <v>5431</v>
      </c>
      <c r="T26" s="62">
        <v>5638</v>
      </c>
      <c r="U26" s="62">
        <v>4523</v>
      </c>
      <c r="V26" s="156">
        <v>198542</v>
      </c>
      <c r="W26" s="157">
        <v>136629</v>
      </c>
      <c r="X26" s="96">
        <f t="shared" si="0"/>
        <v>1195460</v>
      </c>
    </row>
    <row r="27" spans="2:24" s="2" customFormat="1" ht="18" customHeight="1" x14ac:dyDescent="0.2">
      <c r="B27" s="64" t="s">
        <v>109</v>
      </c>
      <c r="C27" s="150">
        <v>32403</v>
      </c>
      <c r="D27" s="154">
        <v>8984</v>
      </c>
      <c r="E27" s="150">
        <v>9622</v>
      </c>
      <c r="F27" s="167">
        <v>56358</v>
      </c>
      <c r="G27" s="150">
        <v>38774</v>
      </c>
      <c r="H27" s="154">
        <v>2750</v>
      </c>
      <c r="I27" s="158">
        <v>3256</v>
      </c>
      <c r="J27" s="150">
        <v>2885</v>
      </c>
      <c r="K27" s="184">
        <v>2838</v>
      </c>
      <c r="L27" s="158">
        <v>1726</v>
      </c>
      <c r="M27" s="154">
        <v>816</v>
      </c>
      <c r="N27" s="54">
        <v>18116</v>
      </c>
      <c r="O27" s="172">
        <v>2726</v>
      </c>
      <c r="P27" s="172">
        <v>7166</v>
      </c>
      <c r="Q27" s="150">
        <v>2732</v>
      </c>
      <c r="R27" s="150">
        <v>3403</v>
      </c>
      <c r="S27" s="150">
        <v>723</v>
      </c>
      <c r="T27" s="173">
        <v>603</v>
      </c>
      <c r="U27" s="150">
        <v>2782</v>
      </c>
      <c r="V27" s="54">
        <v>117599</v>
      </c>
      <c r="W27" s="171">
        <v>31610</v>
      </c>
      <c r="X27" s="96">
        <f t="shared" si="0"/>
        <v>347872</v>
      </c>
    </row>
    <row r="28" spans="2:24" s="2" customFormat="1" ht="18" customHeight="1" x14ac:dyDescent="0.2">
      <c r="B28" s="64" t="s">
        <v>111</v>
      </c>
      <c r="C28" s="154">
        <v>422</v>
      </c>
      <c r="D28" s="164">
        <v>208</v>
      </c>
      <c r="E28" s="154">
        <v>899</v>
      </c>
      <c r="F28" s="167">
        <v>1148</v>
      </c>
      <c r="G28" s="154">
        <v>4318</v>
      </c>
      <c r="H28" s="166">
        <v>1002</v>
      </c>
      <c r="I28" s="165">
        <v>400</v>
      </c>
      <c r="J28" s="154">
        <v>3529</v>
      </c>
      <c r="K28" s="164">
        <v>151</v>
      </c>
      <c r="L28" s="158">
        <v>412</v>
      </c>
      <c r="M28" s="154">
        <v>308</v>
      </c>
      <c r="N28" s="54">
        <v>2887</v>
      </c>
      <c r="O28" s="158">
        <v>271</v>
      </c>
      <c r="P28" s="158">
        <v>482</v>
      </c>
      <c r="Q28" s="154">
        <v>196</v>
      </c>
      <c r="R28" s="154">
        <v>472</v>
      </c>
      <c r="S28" s="154">
        <v>56</v>
      </c>
      <c r="T28" s="184">
        <v>60</v>
      </c>
      <c r="U28" s="154">
        <v>64</v>
      </c>
      <c r="V28" s="54">
        <v>973</v>
      </c>
      <c r="W28" s="171">
        <v>4413</v>
      </c>
      <c r="X28" s="96">
        <f t="shared" si="0"/>
        <v>22671</v>
      </c>
    </row>
    <row r="29" spans="2:24" s="2" customFormat="1" ht="18" customHeight="1" x14ac:dyDescent="0.2">
      <c r="B29" s="153" t="s">
        <v>116</v>
      </c>
      <c r="C29" s="154">
        <v>16764</v>
      </c>
      <c r="D29" s="54">
        <v>13111</v>
      </c>
      <c r="E29" s="154">
        <v>10010</v>
      </c>
      <c r="F29" s="54">
        <v>9721</v>
      </c>
      <c r="G29" s="154">
        <v>7362</v>
      </c>
      <c r="H29" s="54">
        <v>4151</v>
      </c>
      <c r="I29" s="54">
        <v>3989</v>
      </c>
      <c r="J29" s="154">
        <v>2768</v>
      </c>
      <c r="K29" s="54">
        <v>2172</v>
      </c>
      <c r="L29" s="154">
        <v>1370</v>
      </c>
      <c r="M29" s="54">
        <v>541</v>
      </c>
      <c r="N29" s="54">
        <v>9572</v>
      </c>
      <c r="O29" s="154">
        <v>1518</v>
      </c>
      <c r="P29" s="154">
        <v>2711</v>
      </c>
      <c r="Q29" s="154">
        <v>1931</v>
      </c>
      <c r="R29" s="154">
        <v>1313</v>
      </c>
      <c r="S29" s="154">
        <v>634</v>
      </c>
      <c r="T29" s="154">
        <v>539</v>
      </c>
      <c r="U29" s="154">
        <v>425</v>
      </c>
      <c r="V29" s="54">
        <v>10390</v>
      </c>
      <c r="W29" s="77">
        <v>33483</v>
      </c>
      <c r="X29" s="96">
        <f>SUM(C29:W29)</f>
        <v>134475</v>
      </c>
    </row>
    <row r="30" spans="2:24" s="2" customFormat="1" ht="3" customHeight="1" thickBot="1" x14ac:dyDescent="0.25">
      <c r="B30" s="98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97"/>
    </row>
    <row r="31" spans="2:24" s="2" customFormat="1" ht="12.75" customHeight="1" thickBot="1" x14ac:dyDescent="0.25"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T31" s="15"/>
      <c r="U31" s="143"/>
      <c r="V31" s="15"/>
      <c r="W31" s="16"/>
    </row>
  </sheetData>
  <mergeCells count="7">
    <mergeCell ref="W2:X3"/>
    <mergeCell ref="X4:X5"/>
    <mergeCell ref="B4:B5"/>
    <mergeCell ref="N4:O4"/>
    <mergeCell ref="P4:U4"/>
    <mergeCell ref="W4:W5"/>
    <mergeCell ref="C4:M4"/>
  </mergeCells>
  <phoneticPr fontId="2"/>
  <printOptions verticalCentered="1"/>
  <pageMargins left="0.23622047244094491" right="0.23622047244094491" top="0.15748031496062992" bottom="0.15748031496062992" header="0.31496062992125984" footer="0.31496062992125984"/>
  <pageSetup paperSize="9" scale="8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FF00"/>
  </sheetPr>
  <dimension ref="A1:X82"/>
  <sheetViews>
    <sheetView showGridLines="0" view="pageBreakPreview" topLeftCell="A46" zoomScaleNormal="100" zoomScaleSheetLayoutView="100" workbookViewId="0">
      <selection activeCell="A4" sqref="A4"/>
    </sheetView>
  </sheetViews>
  <sheetFormatPr defaultRowHeight="13" x14ac:dyDescent="0.2"/>
  <cols>
    <col min="1" max="1" width="11.26953125" customWidth="1"/>
    <col min="2" max="2" width="5.81640625" customWidth="1"/>
    <col min="3" max="3" width="9.36328125" customWidth="1"/>
    <col min="4" max="8" width="6.6328125" customWidth="1"/>
    <col min="9" max="9" width="6.08984375" customWidth="1"/>
    <col min="10" max="15" width="6.6328125" customWidth="1"/>
    <col min="16" max="16" width="8.54296875" customWidth="1"/>
  </cols>
  <sheetData>
    <row r="1" spans="1:24" ht="20.25" customHeight="1" x14ac:dyDescent="0.2">
      <c r="A1" s="9" t="s">
        <v>130</v>
      </c>
    </row>
    <row r="2" spans="1:24" ht="11" customHeight="1" x14ac:dyDescent="0.2">
      <c r="A2" s="9"/>
    </row>
    <row r="3" spans="1:24" x14ac:dyDescent="0.2">
      <c r="A3" s="37" t="s">
        <v>134</v>
      </c>
    </row>
    <row r="4" spans="1:24" s="1" customFormat="1" ht="20.25" customHeight="1" x14ac:dyDescent="0.2">
      <c r="B4" s="19"/>
      <c r="H4" s="207"/>
      <c r="I4" s="207"/>
      <c r="N4" s="208" t="s">
        <v>73</v>
      </c>
      <c r="O4" s="208"/>
      <c r="P4" s="208"/>
      <c r="X4" s="182"/>
    </row>
    <row r="5" spans="1:24" s="1" customFormat="1" ht="20" customHeight="1" thickBot="1" x14ac:dyDescent="0.25">
      <c r="A5" s="114" t="s">
        <v>90</v>
      </c>
      <c r="B5" s="209" t="s">
        <v>22</v>
      </c>
      <c r="C5" s="210"/>
      <c r="D5" s="17" t="s">
        <v>9</v>
      </c>
      <c r="E5" s="17" t="s">
        <v>10</v>
      </c>
      <c r="F5" s="17" t="s">
        <v>11</v>
      </c>
      <c r="G5" s="17" t="s">
        <v>12</v>
      </c>
      <c r="H5" s="17" t="s">
        <v>13</v>
      </c>
      <c r="I5" s="17" t="s">
        <v>14</v>
      </c>
      <c r="J5" s="17" t="s">
        <v>15</v>
      </c>
      <c r="K5" s="17" t="s">
        <v>3</v>
      </c>
      <c r="L5" s="17" t="s">
        <v>4</v>
      </c>
      <c r="M5" s="17" t="s">
        <v>50</v>
      </c>
      <c r="N5" s="17" t="s">
        <v>49</v>
      </c>
      <c r="O5" s="26" t="s">
        <v>31</v>
      </c>
      <c r="P5" s="25" t="s">
        <v>8</v>
      </c>
      <c r="X5" s="182"/>
    </row>
    <row r="6" spans="1:24" s="1" customFormat="1" ht="20" customHeight="1" x14ac:dyDescent="0.2">
      <c r="A6" s="211" t="s">
        <v>82</v>
      </c>
      <c r="B6" s="214" t="s">
        <v>117</v>
      </c>
      <c r="C6" s="21" t="s">
        <v>5</v>
      </c>
      <c r="D6" s="190">
        <v>231</v>
      </c>
      <c r="E6" s="190">
        <v>262</v>
      </c>
      <c r="F6" s="190">
        <v>331</v>
      </c>
      <c r="G6" s="190">
        <v>564</v>
      </c>
      <c r="H6" s="190">
        <v>332</v>
      </c>
      <c r="I6" s="190">
        <v>276</v>
      </c>
      <c r="J6" s="190">
        <v>369</v>
      </c>
      <c r="K6" s="190">
        <v>445</v>
      </c>
      <c r="L6" s="190">
        <v>463</v>
      </c>
      <c r="M6" s="190">
        <v>2281</v>
      </c>
      <c r="N6" s="190">
        <v>6760</v>
      </c>
      <c r="O6" s="191">
        <v>19080</v>
      </c>
      <c r="P6" s="192">
        <f>SUM(D6:O6)</f>
        <v>31394</v>
      </c>
      <c r="X6" s="182"/>
    </row>
    <row r="7" spans="1:24" s="1" customFormat="1" ht="20" customHeight="1" x14ac:dyDescent="0.2">
      <c r="A7" s="212"/>
      <c r="B7" s="215"/>
      <c r="C7" s="22" t="s">
        <v>19</v>
      </c>
      <c r="D7" s="82">
        <f t="shared" ref="D7:O7" si="0">D6-D9</f>
        <v>-254</v>
      </c>
      <c r="E7" s="82">
        <f t="shared" si="0"/>
        <v>-604</v>
      </c>
      <c r="F7" s="82">
        <f t="shared" si="0"/>
        <v>-291</v>
      </c>
      <c r="G7" s="82">
        <f t="shared" si="0"/>
        <v>-8</v>
      </c>
      <c r="H7" s="82">
        <f t="shared" si="0"/>
        <v>-259</v>
      </c>
      <c r="I7" s="82">
        <f t="shared" si="0"/>
        <v>-267</v>
      </c>
      <c r="J7" s="82">
        <f t="shared" si="0"/>
        <v>-515</v>
      </c>
      <c r="K7" s="82">
        <f t="shared" si="0"/>
        <v>-337</v>
      </c>
      <c r="L7" s="20">
        <f t="shared" si="0"/>
        <v>-359</v>
      </c>
      <c r="M7" s="82">
        <f t="shared" si="0"/>
        <v>1865</v>
      </c>
      <c r="N7" s="20">
        <f t="shared" si="0"/>
        <v>6422</v>
      </c>
      <c r="O7" s="83">
        <f t="shared" si="0"/>
        <v>18729</v>
      </c>
      <c r="P7" s="84">
        <f>SUM(D7:O7)</f>
        <v>24122</v>
      </c>
      <c r="X7" s="182"/>
    </row>
    <row r="8" spans="1:24" s="1" customFormat="1" ht="20" customHeight="1" thickBot="1" x14ac:dyDescent="0.25">
      <c r="A8" s="212"/>
      <c r="B8" s="216"/>
      <c r="C8" s="23" t="s">
        <v>18</v>
      </c>
      <c r="D8" s="105">
        <f t="shared" ref="D8:P8" si="1">(D6/D9*100)-100</f>
        <v>-52.371134020618562</v>
      </c>
      <c r="E8" s="106">
        <f t="shared" si="1"/>
        <v>-69.745958429561199</v>
      </c>
      <c r="F8" s="106">
        <f t="shared" si="1"/>
        <v>-46.784565916398712</v>
      </c>
      <c r="G8" s="106">
        <f t="shared" si="1"/>
        <v>-1.3986013986014001</v>
      </c>
      <c r="H8" s="106">
        <f t="shared" si="1"/>
        <v>-43.824027072758042</v>
      </c>
      <c r="I8" s="106">
        <f t="shared" si="1"/>
        <v>-49.171270718232037</v>
      </c>
      <c r="J8" s="106">
        <f t="shared" si="1"/>
        <v>-58.257918552036195</v>
      </c>
      <c r="K8" s="106">
        <f t="shared" si="1"/>
        <v>-43.094629156010235</v>
      </c>
      <c r="L8" s="106">
        <f t="shared" si="1"/>
        <v>-43.673965936739656</v>
      </c>
      <c r="M8" s="106">
        <f t="shared" si="1"/>
        <v>448.31730769230762</v>
      </c>
      <c r="N8" s="106">
        <f t="shared" si="1"/>
        <v>1900</v>
      </c>
      <c r="O8" s="111">
        <f t="shared" si="1"/>
        <v>5335.8974358974356</v>
      </c>
      <c r="P8" s="110">
        <f t="shared" si="1"/>
        <v>331.71067106710666</v>
      </c>
      <c r="Q8" s="104"/>
      <c r="X8" s="182"/>
    </row>
    <row r="9" spans="1:24" s="1" customFormat="1" ht="20" customHeight="1" thickBot="1" x14ac:dyDescent="0.25">
      <c r="A9" s="213"/>
      <c r="B9" s="174" t="s">
        <v>118</v>
      </c>
      <c r="C9" s="24" t="s">
        <v>5</v>
      </c>
      <c r="D9" s="193">
        <v>485</v>
      </c>
      <c r="E9" s="193">
        <v>866</v>
      </c>
      <c r="F9" s="193">
        <v>622</v>
      </c>
      <c r="G9" s="193">
        <v>572</v>
      </c>
      <c r="H9" s="193">
        <v>591</v>
      </c>
      <c r="I9" s="193">
        <v>543</v>
      </c>
      <c r="J9" s="193">
        <v>884</v>
      </c>
      <c r="K9" s="193">
        <v>782</v>
      </c>
      <c r="L9" s="193">
        <v>822</v>
      </c>
      <c r="M9" s="193">
        <v>416</v>
      </c>
      <c r="N9" s="193">
        <v>338</v>
      </c>
      <c r="O9" s="194">
        <v>351</v>
      </c>
      <c r="P9" s="195">
        <f>SUM(D9:O9)</f>
        <v>7272</v>
      </c>
      <c r="X9" s="182"/>
    </row>
    <row r="10" spans="1:24" s="1" customFormat="1" ht="20" customHeight="1" x14ac:dyDescent="0.2">
      <c r="A10" s="211" t="s">
        <v>84</v>
      </c>
      <c r="B10" s="214" t="s">
        <v>117</v>
      </c>
      <c r="C10" s="21" t="s">
        <v>5</v>
      </c>
      <c r="D10" s="190">
        <v>254</v>
      </c>
      <c r="E10" s="190">
        <v>503</v>
      </c>
      <c r="F10" s="190">
        <v>393</v>
      </c>
      <c r="G10" s="190">
        <v>163</v>
      </c>
      <c r="H10" s="190">
        <v>264</v>
      </c>
      <c r="I10" s="190">
        <v>128</v>
      </c>
      <c r="J10" s="190">
        <v>383</v>
      </c>
      <c r="K10" s="190">
        <v>409</v>
      </c>
      <c r="L10" s="190">
        <v>239</v>
      </c>
      <c r="M10" s="190">
        <v>367</v>
      </c>
      <c r="N10" s="190">
        <v>372</v>
      </c>
      <c r="O10" s="191">
        <v>433</v>
      </c>
      <c r="P10" s="196">
        <f>SUM(D10:O10)</f>
        <v>3908</v>
      </c>
      <c r="X10" s="182"/>
    </row>
    <row r="11" spans="1:24" s="1" customFormat="1" ht="20" customHeight="1" x14ac:dyDescent="0.2">
      <c r="A11" s="212"/>
      <c r="B11" s="215"/>
      <c r="C11" s="22" t="s">
        <v>19</v>
      </c>
      <c r="D11" s="82">
        <f t="shared" ref="D11:O11" si="2">D10-D13</f>
        <v>164</v>
      </c>
      <c r="E11" s="82">
        <f t="shared" si="2"/>
        <v>485</v>
      </c>
      <c r="F11" s="82">
        <f t="shared" si="2"/>
        <v>376</v>
      </c>
      <c r="G11" s="82">
        <f t="shared" si="2"/>
        <v>153</v>
      </c>
      <c r="H11" s="82">
        <f t="shared" si="2"/>
        <v>237</v>
      </c>
      <c r="I11" s="82">
        <f t="shared" si="2"/>
        <v>87</v>
      </c>
      <c r="J11" s="82">
        <f t="shared" si="2"/>
        <v>342</v>
      </c>
      <c r="K11" s="82">
        <f t="shared" si="2"/>
        <v>368</v>
      </c>
      <c r="L11" s="20">
        <f t="shared" si="2"/>
        <v>173</v>
      </c>
      <c r="M11" s="82">
        <f t="shared" si="2"/>
        <v>297</v>
      </c>
      <c r="N11" s="20">
        <f t="shared" si="2"/>
        <v>338</v>
      </c>
      <c r="O11" s="83">
        <f t="shared" si="2"/>
        <v>327</v>
      </c>
      <c r="P11" s="197">
        <f>SUM(D11:O11)</f>
        <v>3347</v>
      </c>
      <c r="X11" s="182"/>
    </row>
    <row r="12" spans="1:24" s="1" customFormat="1" ht="20" customHeight="1" thickBot="1" x14ac:dyDescent="0.25">
      <c r="A12" s="212"/>
      <c r="B12" s="216"/>
      <c r="C12" s="23" t="s">
        <v>18</v>
      </c>
      <c r="D12" s="105">
        <f t="shared" ref="D12:P12" si="3">(D10/D13*100)-100</f>
        <v>182.22222222222223</v>
      </c>
      <c r="E12" s="106">
        <f t="shared" si="3"/>
        <v>2694.4444444444443</v>
      </c>
      <c r="F12" s="106">
        <f t="shared" si="3"/>
        <v>2211.7647058823527</v>
      </c>
      <c r="G12" s="106">
        <f t="shared" si="3"/>
        <v>1530</v>
      </c>
      <c r="H12" s="106">
        <f t="shared" si="3"/>
        <v>877.77777777777783</v>
      </c>
      <c r="I12" s="106">
        <f t="shared" si="3"/>
        <v>212.19512195121951</v>
      </c>
      <c r="J12" s="106">
        <f t="shared" si="3"/>
        <v>834.14634146341461</v>
      </c>
      <c r="K12" s="106">
        <f t="shared" si="3"/>
        <v>897.56097560975616</v>
      </c>
      <c r="L12" s="106">
        <f t="shared" si="3"/>
        <v>262.12121212121212</v>
      </c>
      <c r="M12" s="106">
        <f t="shared" si="3"/>
        <v>424.28571428571433</v>
      </c>
      <c r="N12" s="106">
        <f t="shared" si="3"/>
        <v>994.11764705882365</v>
      </c>
      <c r="O12" s="111">
        <f t="shared" si="3"/>
        <v>308.49056603773579</v>
      </c>
      <c r="P12" s="110">
        <f t="shared" si="3"/>
        <v>596.6131907308378</v>
      </c>
      <c r="Q12" s="104"/>
      <c r="X12" s="182"/>
    </row>
    <row r="13" spans="1:24" s="1" customFormat="1" ht="20" customHeight="1" thickBot="1" x14ac:dyDescent="0.25">
      <c r="A13" s="213"/>
      <c r="B13" s="174" t="s">
        <v>118</v>
      </c>
      <c r="C13" s="24" t="s">
        <v>5</v>
      </c>
      <c r="D13" s="193">
        <v>90</v>
      </c>
      <c r="E13" s="193">
        <v>18</v>
      </c>
      <c r="F13" s="193">
        <v>17</v>
      </c>
      <c r="G13" s="193">
        <v>10</v>
      </c>
      <c r="H13" s="193">
        <v>27</v>
      </c>
      <c r="I13" s="193">
        <v>41</v>
      </c>
      <c r="J13" s="193">
        <v>41</v>
      </c>
      <c r="K13" s="193">
        <v>41</v>
      </c>
      <c r="L13" s="193">
        <v>66</v>
      </c>
      <c r="M13" s="193">
        <v>70</v>
      </c>
      <c r="N13" s="193">
        <v>34</v>
      </c>
      <c r="O13" s="194">
        <v>106</v>
      </c>
      <c r="P13" s="195">
        <f>SUM(D13:O13)</f>
        <v>561</v>
      </c>
      <c r="X13" s="182"/>
    </row>
    <row r="14" spans="1:24" s="1" customFormat="1" ht="20" customHeight="1" x14ac:dyDescent="0.2">
      <c r="A14" s="211" t="s">
        <v>85</v>
      </c>
      <c r="B14" s="214" t="s">
        <v>117</v>
      </c>
      <c r="C14" s="21" t="s">
        <v>5</v>
      </c>
      <c r="D14" s="190">
        <v>22</v>
      </c>
      <c r="E14" s="190">
        <v>9</v>
      </c>
      <c r="F14" s="190">
        <v>48</v>
      </c>
      <c r="G14" s="190">
        <v>134</v>
      </c>
      <c r="H14" s="190">
        <v>108</v>
      </c>
      <c r="I14" s="190">
        <v>105</v>
      </c>
      <c r="J14" s="190">
        <v>89</v>
      </c>
      <c r="K14" s="190">
        <v>118</v>
      </c>
      <c r="L14" s="190">
        <v>124</v>
      </c>
      <c r="M14" s="190">
        <v>489</v>
      </c>
      <c r="N14" s="190">
        <v>782</v>
      </c>
      <c r="O14" s="191">
        <v>811</v>
      </c>
      <c r="P14" s="192">
        <f>SUM(D14:O14)</f>
        <v>2839</v>
      </c>
      <c r="X14" s="182"/>
    </row>
    <row r="15" spans="1:24" s="1" customFormat="1" ht="20" customHeight="1" x14ac:dyDescent="0.2">
      <c r="A15" s="212"/>
      <c r="B15" s="215"/>
      <c r="C15" s="22" t="s">
        <v>19</v>
      </c>
      <c r="D15" s="82">
        <f t="shared" ref="D15:O15" si="4">D14-D17</f>
        <v>4</v>
      </c>
      <c r="E15" s="82">
        <f t="shared" si="4"/>
        <v>-28</v>
      </c>
      <c r="F15" s="82">
        <f t="shared" si="4"/>
        <v>47</v>
      </c>
      <c r="G15" s="82">
        <f t="shared" si="4"/>
        <v>110</v>
      </c>
      <c r="H15" s="82">
        <f t="shared" si="4"/>
        <v>72</v>
      </c>
      <c r="I15" s="82">
        <f t="shared" si="4"/>
        <v>65</v>
      </c>
      <c r="J15" s="82">
        <f t="shared" si="4"/>
        <v>61</v>
      </c>
      <c r="K15" s="82">
        <f t="shared" si="4"/>
        <v>96</v>
      </c>
      <c r="L15" s="20">
        <f t="shared" si="4"/>
        <v>102</v>
      </c>
      <c r="M15" s="82">
        <f t="shared" si="4"/>
        <v>475</v>
      </c>
      <c r="N15" s="20">
        <f t="shared" si="4"/>
        <v>757</v>
      </c>
      <c r="O15" s="83">
        <f t="shared" si="4"/>
        <v>800</v>
      </c>
      <c r="P15" s="84">
        <f>SUM(D15:O15)</f>
        <v>2561</v>
      </c>
      <c r="X15" s="182"/>
    </row>
    <row r="16" spans="1:24" s="1" customFormat="1" ht="20" customHeight="1" thickBot="1" x14ac:dyDescent="0.25">
      <c r="A16" s="212"/>
      <c r="B16" s="216"/>
      <c r="C16" s="23" t="s">
        <v>18</v>
      </c>
      <c r="D16" s="105">
        <f t="shared" ref="D16:P16" si="5">(D14/D17*100)-100</f>
        <v>22.222222222222229</v>
      </c>
      <c r="E16" s="106">
        <f t="shared" si="5"/>
        <v>-75.675675675675677</v>
      </c>
      <c r="F16" s="106">
        <f t="shared" si="5"/>
        <v>4700</v>
      </c>
      <c r="G16" s="106">
        <f t="shared" si="5"/>
        <v>458.33333333333326</v>
      </c>
      <c r="H16" s="106">
        <f t="shared" si="5"/>
        <v>200</v>
      </c>
      <c r="I16" s="106">
        <f t="shared" si="5"/>
        <v>162.5</v>
      </c>
      <c r="J16" s="106">
        <f t="shared" si="5"/>
        <v>217.85714285714283</v>
      </c>
      <c r="K16" s="106">
        <f t="shared" si="5"/>
        <v>436.36363636363637</v>
      </c>
      <c r="L16" s="106">
        <f t="shared" si="5"/>
        <v>463.63636363636363</v>
      </c>
      <c r="M16" s="106">
        <f t="shared" si="5"/>
        <v>3392.8571428571431</v>
      </c>
      <c r="N16" s="106">
        <f t="shared" si="5"/>
        <v>3028</v>
      </c>
      <c r="O16" s="111">
        <f t="shared" si="5"/>
        <v>7272.727272727273</v>
      </c>
      <c r="P16" s="110">
        <f t="shared" si="5"/>
        <v>921.22302158273385</v>
      </c>
      <c r="Q16" s="104"/>
      <c r="X16" s="182"/>
    </row>
    <row r="17" spans="1:24" s="1" customFormat="1" ht="20" customHeight="1" thickBot="1" x14ac:dyDescent="0.25">
      <c r="A17" s="213"/>
      <c r="B17" s="174" t="s">
        <v>118</v>
      </c>
      <c r="C17" s="24" t="s">
        <v>5</v>
      </c>
      <c r="D17" s="193">
        <v>18</v>
      </c>
      <c r="E17" s="193">
        <v>37</v>
      </c>
      <c r="F17" s="193">
        <v>1</v>
      </c>
      <c r="G17" s="193">
        <v>24</v>
      </c>
      <c r="H17" s="193">
        <v>36</v>
      </c>
      <c r="I17" s="193">
        <v>40</v>
      </c>
      <c r="J17" s="193">
        <v>28</v>
      </c>
      <c r="K17" s="193">
        <v>22</v>
      </c>
      <c r="L17" s="193">
        <v>22</v>
      </c>
      <c r="M17" s="193">
        <v>14</v>
      </c>
      <c r="N17" s="193">
        <v>25</v>
      </c>
      <c r="O17" s="194">
        <v>11</v>
      </c>
      <c r="P17" s="195">
        <f>SUM(D17:O17)</f>
        <v>278</v>
      </c>
      <c r="X17" s="182"/>
    </row>
    <row r="18" spans="1:24" s="1" customFormat="1" ht="20" customHeight="1" x14ac:dyDescent="0.2">
      <c r="A18" s="211" t="s">
        <v>86</v>
      </c>
      <c r="B18" s="214" t="s">
        <v>117</v>
      </c>
      <c r="C18" s="21" t="s">
        <v>5</v>
      </c>
      <c r="D18" s="190">
        <v>79</v>
      </c>
      <c r="E18" s="190">
        <v>24</v>
      </c>
      <c r="F18" s="190">
        <v>49</v>
      </c>
      <c r="G18" s="190">
        <v>100</v>
      </c>
      <c r="H18" s="190">
        <v>32</v>
      </c>
      <c r="I18" s="190">
        <v>38</v>
      </c>
      <c r="J18" s="190">
        <v>51</v>
      </c>
      <c r="K18" s="190">
        <v>71</v>
      </c>
      <c r="L18" s="190">
        <v>72</v>
      </c>
      <c r="M18" s="190">
        <v>132</v>
      </c>
      <c r="N18" s="190">
        <v>160</v>
      </c>
      <c r="O18" s="191">
        <v>155</v>
      </c>
      <c r="P18" s="192">
        <f>SUM(D18:O18)</f>
        <v>963</v>
      </c>
      <c r="X18" s="182"/>
    </row>
    <row r="19" spans="1:24" s="1" customFormat="1" ht="20" customHeight="1" x14ac:dyDescent="0.2">
      <c r="A19" s="212"/>
      <c r="B19" s="215"/>
      <c r="C19" s="22" t="s">
        <v>19</v>
      </c>
      <c r="D19" s="82">
        <f t="shared" ref="D19:O19" si="6">D18-D21</f>
        <v>58</v>
      </c>
      <c r="E19" s="82">
        <f t="shared" si="6"/>
        <v>0</v>
      </c>
      <c r="F19" s="82">
        <f t="shared" si="6"/>
        <v>17</v>
      </c>
      <c r="G19" s="82">
        <f t="shared" si="6"/>
        <v>64</v>
      </c>
      <c r="H19" s="82">
        <f t="shared" si="6"/>
        <v>-14</v>
      </c>
      <c r="I19" s="82">
        <f t="shared" si="6"/>
        <v>12</v>
      </c>
      <c r="J19" s="82">
        <f t="shared" si="6"/>
        <v>-136</v>
      </c>
      <c r="K19" s="82">
        <f t="shared" si="6"/>
        <v>-27</v>
      </c>
      <c r="L19" s="20">
        <f t="shared" si="6"/>
        <v>-40</v>
      </c>
      <c r="M19" s="82">
        <f t="shared" si="6"/>
        <v>37</v>
      </c>
      <c r="N19" s="20">
        <f t="shared" si="6"/>
        <v>93</v>
      </c>
      <c r="O19" s="83">
        <f t="shared" si="6"/>
        <v>102</v>
      </c>
      <c r="P19" s="84">
        <f>SUM(D19:O19)</f>
        <v>166</v>
      </c>
      <c r="X19" s="182"/>
    </row>
    <row r="20" spans="1:24" s="1" customFormat="1" ht="20" customHeight="1" thickBot="1" x14ac:dyDescent="0.25">
      <c r="A20" s="212"/>
      <c r="B20" s="216"/>
      <c r="C20" s="23" t="s">
        <v>18</v>
      </c>
      <c r="D20" s="105">
        <f t="shared" ref="D20:P20" si="7">(D18/D21*100)-100</f>
        <v>276.1904761904762</v>
      </c>
      <c r="E20" s="106">
        <f t="shared" si="7"/>
        <v>0</v>
      </c>
      <c r="F20" s="106">
        <f t="shared" si="7"/>
        <v>53.125</v>
      </c>
      <c r="G20" s="106">
        <f t="shared" si="7"/>
        <v>177.77777777777777</v>
      </c>
      <c r="H20" s="106">
        <f t="shared" si="7"/>
        <v>-30.434782608695656</v>
      </c>
      <c r="I20" s="106">
        <f t="shared" si="7"/>
        <v>46.153846153846132</v>
      </c>
      <c r="J20" s="106">
        <f t="shared" si="7"/>
        <v>-72.727272727272734</v>
      </c>
      <c r="K20" s="106">
        <f t="shared" si="7"/>
        <v>-27.551020408163268</v>
      </c>
      <c r="L20" s="106">
        <f t="shared" si="7"/>
        <v>-35.714285714285708</v>
      </c>
      <c r="M20" s="106">
        <f t="shared" si="7"/>
        <v>38.94736842105263</v>
      </c>
      <c r="N20" s="106">
        <f t="shared" si="7"/>
        <v>138.80597014925371</v>
      </c>
      <c r="O20" s="111">
        <f t="shared" si="7"/>
        <v>192.45283018867923</v>
      </c>
      <c r="P20" s="110">
        <f t="shared" si="7"/>
        <v>20.828105395232114</v>
      </c>
      <c r="Q20" s="104"/>
      <c r="X20" s="182"/>
    </row>
    <row r="21" spans="1:24" s="1" customFormat="1" ht="20" customHeight="1" thickBot="1" x14ac:dyDescent="0.25">
      <c r="A21" s="213"/>
      <c r="B21" s="174" t="s">
        <v>118</v>
      </c>
      <c r="C21" s="24" t="s">
        <v>5</v>
      </c>
      <c r="D21" s="193">
        <v>21</v>
      </c>
      <c r="E21" s="193">
        <v>24</v>
      </c>
      <c r="F21" s="193">
        <v>32</v>
      </c>
      <c r="G21" s="193">
        <v>36</v>
      </c>
      <c r="H21" s="193">
        <v>46</v>
      </c>
      <c r="I21" s="193">
        <v>26</v>
      </c>
      <c r="J21" s="193">
        <v>187</v>
      </c>
      <c r="K21" s="193">
        <v>98</v>
      </c>
      <c r="L21" s="193">
        <v>112</v>
      </c>
      <c r="M21" s="193">
        <v>95</v>
      </c>
      <c r="N21" s="193">
        <v>67</v>
      </c>
      <c r="O21" s="194">
        <v>53</v>
      </c>
      <c r="P21" s="195">
        <f>SUM(D21:O21)</f>
        <v>797</v>
      </c>
      <c r="X21" s="182"/>
    </row>
    <row r="22" spans="1:24" s="1" customFormat="1" ht="20" customHeight="1" x14ac:dyDescent="0.2">
      <c r="A22" s="211" t="s">
        <v>69</v>
      </c>
      <c r="B22" s="214" t="s">
        <v>117</v>
      </c>
      <c r="C22" s="21" t="s">
        <v>5</v>
      </c>
      <c r="D22" s="190">
        <v>22</v>
      </c>
      <c r="E22" s="190">
        <v>84</v>
      </c>
      <c r="F22" s="190">
        <v>88</v>
      </c>
      <c r="G22" s="190">
        <v>66</v>
      </c>
      <c r="H22" s="190">
        <v>199</v>
      </c>
      <c r="I22" s="190">
        <v>95</v>
      </c>
      <c r="J22" s="190">
        <v>84</v>
      </c>
      <c r="K22" s="190">
        <v>110</v>
      </c>
      <c r="L22" s="190">
        <v>144</v>
      </c>
      <c r="M22" s="190">
        <v>233</v>
      </c>
      <c r="N22" s="190">
        <v>470</v>
      </c>
      <c r="O22" s="191">
        <v>398</v>
      </c>
      <c r="P22" s="192">
        <f>SUM(D22:O22)</f>
        <v>1993</v>
      </c>
      <c r="X22" s="182"/>
    </row>
    <row r="23" spans="1:24" s="1" customFormat="1" ht="20" customHeight="1" x14ac:dyDescent="0.2">
      <c r="A23" s="212"/>
      <c r="B23" s="215"/>
      <c r="C23" s="22" t="s">
        <v>19</v>
      </c>
      <c r="D23" s="82">
        <f t="shared" ref="D23:O23" si="8">D22-D25</f>
        <v>-250</v>
      </c>
      <c r="E23" s="82">
        <f t="shared" si="8"/>
        <v>-114</v>
      </c>
      <c r="F23" s="82">
        <f t="shared" si="8"/>
        <v>-181</v>
      </c>
      <c r="G23" s="82">
        <f t="shared" si="8"/>
        <v>-28</v>
      </c>
      <c r="H23" s="82">
        <f t="shared" si="8"/>
        <v>17</v>
      </c>
      <c r="I23" s="82">
        <f t="shared" si="8"/>
        <v>70</v>
      </c>
      <c r="J23" s="82">
        <f t="shared" si="8"/>
        <v>47</v>
      </c>
      <c r="K23" s="82">
        <f t="shared" si="8"/>
        <v>47</v>
      </c>
      <c r="L23" s="20">
        <f t="shared" si="8"/>
        <v>49</v>
      </c>
      <c r="M23" s="82">
        <f t="shared" si="8"/>
        <v>111</v>
      </c>
      <c r="N23" s="20">
        <f t="shared" si="8"/>
        <v>405</v>
      </c>
      <c r="O23" s="83">
        <f t="shared" si="8"/>
        <v>311</v>
      </c>
      <c r="P23" s="84">
        <f>SUM(D23:O23)</f>
        <v>484</v>
      </c>
      <c r="X23" s="182"/>
    </row>
    <row r="24" spans="1:24" s="1" customFormat="1" ht="20" customHeight="1" thickBot="1" x14ac:dyDescent="0.25">
      <c r="A24" s="212"/>
      <c r="B24" s="216"/>
      <c r="C24" s="23" t="s">
        <v>18</v>
      </c>
      <c r="D24" s="105">
        <f t="shared" ref="D24:P24" si="9">(D22/D25*100)-100</f>
        <v>-91.911764705882348</v>
      </c>
      <c r="E24" s="106">
        <f t="shared" si="9"/>
        <v>-57.575757575757578</v>
      </c>
      <c r="F24" s="106">
        <f t="shared" si="9"/>
        <v>-67.286245353159842</v>
      </c>
      <c r="G24" s="106">
        <f t="shared" si="9"/>
        <v>-29.787234042553195</v>
      </c>
      <c r="H24" s="106">
        <f t="shared" si="9"/>
        <v>9.3406593406593288</v>
      </c>
      <c r="I24" s="106">
        <f t="shared" si="9"/>
        <v>280</v>
      </c>
      <c r="J24" s="106">
        <f t="shared" si="9"/>
        <v>127.02702702702703</v>
      </c>
      <c r="K24" s="106">
        <f t="shared" si="9"/>
        <v>74.603174603174608</v>
      </c>
      <c r="L24" s="106">
        <f t="shared" si="9"/>
        <v>51.578947368421069</v>
      </c>
      <c r="M24" s="106">
        <f t="shared" si="9"/>
        <v>90.983606557377044</v>
      </c>
      <c r="N24" s="106">
        <f t="shared" si="9"/>
        <v>623.07692307692309</v>
      </c>
      <c r="O24" s="111">
        <f t="shared" si="9"/>
        <v>357.47126436781616</v>
      </c>
      <c r="P24" s="110">
        <f t="shared" si="9"/>
        <v>32.074221338634857</v>
      </c>
      <c r="Q24" s="104"/>
      <c r="X24" s="182"/>
    </row>
    <row r="25" spans="1:24" s="1" customFormat="1" ht="20" customHeight="1" thickBot="1" x14ac:dyDescent="0.25">
      <c r="A25" s="213"/>
      <c r="B25" s="174" t="s">
        <v>118</v>
      </c>
      <c r="C25" s="24" t="s">
        <v>5</v>
      </c>
      <c r="D25" s="193">
        <v>272</v>
      </c>
      <c r="E25" s="193">
        <v>198</v>
      </c>
      <c r="F25" s="193">
        <v>269</v>
      </c>
      <c r="G25" s="193">
        <v>94</v>
      </c>
      <c r="H25" s="193">
        <v>182</v>
      </c>
      <c r="I25" s="193">
        <v>25</v>
      </c>
      <c r="J25" s="193">
        <v>37</v>
      </c>
      <c r="K25" s="193">
        <v>63</v>
      </c>
      <c r="L25" s="193">
        <v>95</v>
      </c>
      <c r="M25" s="193">
        <v>122</v>
      </c>
      <c r="N25" s="193">
        <v>65</v>
      </c>
      <c r="O25" s="194">
        <v>87</v>
      </c>
      <c r="P25" s="195">
        <f>SUM(D25:O25)</f>
        <v>1509</v>
      </c>
      <c r="X25" s="182"/>
    </row>
    <row r="26" spans="1:24" s="1" customFormat="1" ht="20" customHeight="1" x14ac:dyDescent="0.2">
      <c r="A26" s="211" t="s">
        <v>91</v>
      </c>
      <c r="B26" s="214" t="s">
        <v>117</v>
      </c>
      <c r="C26" s="21" t="s">
        <v>5</v>
      </c>
      <c r="D26" s="190">
        <v>2</v>
      </c>
      <c r="E26" s="190">
        <v>8</v>
      </c>
      <c r="F26" s="190">
        <v>0</v>
      </c>
      <c r="G26" s="190">
        <v>59</v>
      </c>
      <c r="H26" s="190">
        <v>65</v>
      </c>
      <c r="I26" s="190">
        <v>28</v>
      </c>
      <c r="J26" s="190">
        <v>68</v>
      </c>
      <c r="K26" s="190">
        <v>46</v>
      </c>
      <c r="L26" s="190">
        <v>27</v>
      </c>
      <c r="M26" s="190">
        <v>188</v>
      </c>
      <c r="N26" s="190">
        <v>307</v>
      </c>
      <c r="O26" s="191">
        <v>238</v>
      </c>
      <c r="P26" s="192">
        <f>SUM(D26:O26)</f>
        <v>1036</v>
      </c>
      <c r="X26" s="182"/>
    </row>
    <row r="27" spans="1:24" s="1" customFormat="1" ht="20" customHeight="1" x14ac:dyDescent="0.2">
      <c r="A27" s="212"/>
      <c r="B27" s="215"/>
      <c r="C27" s="22" t="s">
        <v>19</v>
      </c>
      <c r="D27" s="82">
        <f t="shared" ref="D27:O27" si="10">D26-D29</f>
        <v>-317</v>
      </c>
      <c r="E27" s="82">
        <f t="shared" si="10"/>
        <v>-244</v>
      </c>
      <c r="F27" s="82">
        <f t="shared" si="10"/>
        <v>-168</v>
      </c>
      <c r="G27" s="82">
        <f t="shared" si="10"/>
        <v>43</v>
      </c>
      <c r="H27" s="82">
        <f t="shared" si="10"/>
        <v>59</v>
      </c>
      <c r="I27" s="82">
        <f t="shared" si="10"/>
        <v>19</v>
      </c>
      <c r="J27" s="82">
        <f t="shared" si="10"/>
        <v>66</v>
      </c>
      <c r="K27" s="82">
        <f t="shared" si="10"/>
        <v>44</v>
      </c>
      <c r="L27" s="20">
        <f t="shared" si="10"/>
        <v>21</v>
      </c>
      <c r="M27" s="82">
        <f t="shared" si="10"/>
        <v>183</v>
      </c>
      <c r="N27" s="20">
        <f t="shared" si="10"/>
        <v>304</v>
      </c>
      <c r="O27" s="83">
        <f t="shared" si="10"/>
        <v>234</v>
      </c>
      <c r="P27" s="84">
        <f>SUM(D27:O27)</f>
        <v>244</v>
      </c>
      <c r="X27" s="182"/>
    </row>
    <row r="28" spans="1:24" s="1" customFormat="1" ht="20" customHeight="1" thickBot="1" x14ac:dyDescent="0.25">
      <c r="A28" s="212"/>
      <c r="B28" s="216"/>
      <c r="C28" s="23" t="s">
        <v>18</v>
      </c>
      <c r="D28" s="105">
        <f t="shared" ref="D28:P28" si="11">(D26/D29*100)-100</f>
        <v>-99.373040752351102</v>
      </c>
      <c r="E28" s="106">
        <f t="shared" si="11"/>
        <v>-96.825396825396822</v>
      </c>
      <c r="F28" s="106">
        <f t="shared" si="11"/>
        <v>-100</v>
      </c>
      <c r="G28" s="106">
        <f t="shared" si="11"/>
        <v>268.75</v>
      </c>
      <c r="H28" s="163">
        <f>IF(H29=0,"-",(H26/H29*100)-100)</f>
        <v>983.33333333333348</v>
      </c>
      <c r="I28" s="106">
        <f t="shared" si="11"/>
        <v>211.11111111111114</v>
      </c>
      <c r="J28" s="106">
        <f t="shared" si="11"/>
        <v>3300</v>
      </c>
      <c r="K28" s="163">
        <f>IF(K29=0,"-",(K26/K29*100)-100)</f>
        <v>2200</v>
      </c>
      <c r="L28" s="106">
        <f t="shared" si="11"/>
        <v>350</v>
      </c>
      <c r="M28" s="106">
        <f t="shared" si="11"/>
        <v>3660</v>
      </c>
      <c r="N28" s="106">
        <f t="shared" si="11"/>
        <v>10133.333333333332</v>
      </c>
      <c r="O28" s="111">
        <f t="shared" si="11"/>
        <v>5850</v>
      </c>
      <c r="P28" s="110">
        <f t="shared" si="11"/>
        <v>30.808080808080831</v>
      </c>
      <c r="Q28" s="104"/>
      <c r="X28" s="182"/>
    </row>
    <row r="29" spans="1:24" s="1" customFormat="1" ht="20" customHeight="1" thickBot="1" x14ac:dyDescent="0.25">
      <c r="A29" s="213"/>
      <c r="B29" s="174" t="s">
        <v>118</v>
      </c>
      <c r="C29" s="24" t="s">
        <v>5</v>
      </c>
      <c r="D29" s="193">
        <v>319</v>
      </c>
      <c r="E29" s="193">
        <v>252</v>
      </c>
      <c r="F29" s="193">
        <v>168</v>
      </c>
      <c r="G29" s="193">
        <v>16</v>
      </c>
      <c r="H29" s="193">
        <v>6</v>
      </c>
      <c r="I29" s="193">
        <v>9</v>
      </c>
      <c r="J29" s="193">
        <v>2</v>
      </c>
      <c r="K29" s="193">
        <v>2</v>
      </c>
      <c r="L29" s="193">
        <v>6</v>
      </c>
      <c r="M29" s="193">
        <v>5</v>
      </c>
      <c r="N29" s="193">
        <v>3</v>
      </c>
      <c r="O29" s="194">
        <v>4</v>
      </c>
      <c r="P29" s="195">
        <f>SUM(D29:O29)</f>
        <v>792</v>
      </c>
    </row>
    <row r="30" spans="1:24" s="1" customFormat="1" ht="20" customHeight="1" x14ac:dyDescent="0.2">
      <c r="A30" s="211" t="s">
        <v>87</v>
      </c>
      <c r="B30" s="214" t="s">
        <v>117</v>
      </c>
      <c r="C30" s="21" t="s">
        <v>5</v>
      </c>
      <c r="D30" s="190">
        <v>568</v>
      </c>
      <c r="E30" s="190">
        <v>234</v>
      </c>
      <c r="F30" s="190">
        <v>324</v>
      </c>
      <c r="G30" s="190">
        <v>442</v>
      </c>
      <c r="H30" s="190">
        <v>722</v>
      </c>
      <c r="I30" s="190">
        <v>582</v>
      </c>
      <c r="J30" s="190">
        <v>1103</v>
      </c>
      <c r="K30" s="190">
        <v>2099</v>
      </c>
      <c r="L30" s="190">
        <v>1573</v>
      </c>
      <c r="M30" s="190">
        <v>5739</v>
      </c>
      <c r="N30" s="190">
        <v>8705</v>
      </c>
      <c r="O30" s="191">
        <v>8097</v>
      </c>
      <c r="P30" s="192">
        <f>SUM(D30:O30)</f>
        <v>30188</v>
      </c>
    </row>
    <row r="31" spans="1:24" s="1" customFormat="1" ht="20" customHeight="1" x14ac:dyDescent="0.2">
      <c r="A31" s="212"/>
      <c r="B31" s="215"/>
      <c r="C31" s="22" t="s">
        <v>19</v>
      </c>
      <c r="D31" s="82">
        <f t="shared" ref="D31:O31" si="12">D30-D33</f>
        <v>-22</v>
      </c>
      <c r="E31" s="82">
        <f t="shared" si="12"/>
        <v>-188</v>
      </c>
      <c r="F31" s="82">
        <f t="shared" si="12"/>
        <v>74</v>
      </c>
      <c r="G31" s="82">
        <f t="shared" si="12"/>
        <v>182</v>
      </c>
      <c r="H31" s="82">
        <f t="shared" si="12"/>
        <v>182</v>
      </c>
      <c r="I31" s="82">
        <f t="shared" si="12"/>
        <v>205</v>
      </c>
      <c r="J31" s="82">
        <f t="shared" si="12"/>
        <v>804</v>
      </c>
      <c r="K31" s="82">
        <f t="shared" si="12"/>
        <v>1461</v>
      </c>
      <c r="L31" s="20">
        <f t="shared" si="12"/>
        <v>1238</v>
      </c>
      <c r="M31" s="82">
        <f t="shared" si="12"/>
        <v>5330</v>
      </c>
      <c r="N31" s="20">
        <f t="shared" si="12"/>
        <v>8437</v>
      </c>
      <c r="O31" s="83">
        <f t="shared" si="12"/>
        <v>7467</v>
      </c>
      <c r="P31" s="84">
        <f>SUM(D31:O31)</f>
        <v>25170</v>
      </c>
    </row>
    <row r="32" spans="1:24" s="1" customFormat="1" ht="20" customHeight="1" thickBot="1" x14ac:dyDescent="0.25">
      <c r="A32" s="212"/>
      <c r="B32" s="216"/>
      <c r="C32" s="23" t="s">
        <v>18</v>
      </c>
      <c r="D32" s="105">
        <f t="shared" ref="D32:P32" si="13">(D30/D33*100)-100</f>
        <v>-3.7288135593220346</v>
      </c>
      <c r="E32" s="106">
        <f t="shared" si="13"/>
        <v>-44.54976303317536</v>
      </c>
      <c r="F32" s="106">
        <f t="shared" si="13"/>
        <v>29.599999999999994</v>
      </c>
      <c r="G32" s="106">
        <f t="shared" si="13"/>
        <v>70</v>
      </c>
      <c r="H32" s="106">
        <f t="shared" si="13"/>
        <v>33.703703703703695</v>
      </c>
      <c r="I32" s="106">
        <f t="shared" si="13"/>
        <v>54.376657824933687</v>
      </c>
      <c r="J32" s="106">
        <f t="shared" si="13"/>
        <v>268.89632107023414</v>
      </c>
      <c r="K32" s="106">
        <f t="shared" si="13"/>
        <v>228.99686520376179</v>
      </c>
      <c r="L32" s="106">
        <f t="shared" si="13"/>
        <v>369.55223880597015</v>
      </c>
      <c r="M32" s="106">
        <f t="shared" si="13"/>
        <v>1303.1784841075794</v>
      </c>
      <c r="N32" s="106">
        <f t="shared" si="13"/>
        <v>3148.1343283582091</v>
      </c>
      <c r="O32" s="111">
        <f t="shared" si="13"/>
        <v>1185.2380952380952</v>
      </c>
      <c r="P32" s="110">
        <f t="shared" si="13"/>
        <v>501.59426066161825</v>
      </c>
      <c r="Q32" s="104"/>
    </row>
    <row r="33" spans="1:17" s="1" customFormat="1" ht="20" customHeight="1" thickBot="1" x14ac:dyDescent="0.25">
      <c r="A33" s="213"/>
      <c r="B33" s="174" t="s">
        <v>118</v>
      </c>
      <c r="C33" s="24" t="s">
        <v>5</v>
      </c>
      <c r="D33" s="193">
        <v>590</v>
      </c>
      <c r="E33" s="193">
        <v>422</v>
      </c>
      <c r="F33" s="193">
        <v>250</v>
      </c>
      <c r="G33" s="193">
        <v>260</v>
      </c>
      <c r="H33" s="193">
        <v>540</v>
      </c>
      <c r="I33" s="193">
        <v>377</v>
      </c>
      <c r="J33" s="193">
        <v>299</v>
      </c>
      <c r="K33" s="193">
        <v>638</v>
      </c>
      <c r="L33" s="193">
        <v>335</v>
      </c>
      <c r="M33" s="193">
        <v>409</v>
      </c>
      <c r="N33" s="193">
        <v>268</v>
      </c>
      <c r="O33" s="194">
        <v>630</v>
      </c>
      <c r="P33" s="195">
        <f>SUM(D33:O33)</f>
        <v>5018</v>
      </c>
    </row>
    <row r="34" spans="1:17" s="1" customFormat="1" ht="20" customHeight="1" x14ac:dyDescent="0.2">
      <c r="A34" s="211" t="s">
        <v>70</v>
      </c>
      <c r="B34" s="214" t="s">
        <v>117</v>
      </c>
      <c r="C34" s="21" t="s">
        <v>5</v>
      </c>
      <c r="D34" s="190">
        <v>778</v>
      </c>
      <c r="E34" s="190">
        <v>1163</v>
      </c>
      <c r="F34" s="190">
        <v>173</v>
      </c>
      <c r="G34" s="190">
        <v>163</v>
      </c>
      <c r="H34" s="190">
        <v>172</v>
      </c>
      <c r="I34" s="190">
        <v>94</v>
      </c>
      <c r="J34" s="190">
        <v>87</v>
      </c>
      <c r="K34" s="190">
        <v>168</v>
      </c>
      <c r="L34" s="190">
        <v>157</v>
      </c>
      <c r="M34" s="190">
        <v>961</v>
      </c>
      <c r="N34" s="190">
        <v>1598</v>
      </c>
      <c r="O34" s="191">
        <v>5019</v>
      </c>
      <c r="P34" s="192">
        <f>SUM(D34:O34)</f>
        <v>10533</v>
      </c>
    </row>
    <row r="35" spans="1:17" s="1" customFormat="1" ht="20" customHeight="1" x14ac:dyDescent="0.2">
      <c r="A35" s="212"/>
      <c r="B35" s="215"/>
      <c r="C35" s="22" t="s">
        <v>19</v>
      </c>
      <c r="D35" s="82">
        <f t="shared" ref="D35:O35" si="14">D34-D37</f>
        <v>523</v>
      </c>
      <c r="E35" s="82">
        <f t="shared" si="14"/>
        <v>1080</v>
      </c>
      <c r="F35" s="82">
        <f t="shared" si="14"/>
        <v>136</v>
      </c>
      <c r="G35" s="82">
        <f t="shared" si="14"/>
        <v>153</v>
      </c>
      <c r="H35" s="82">
        <f t="shared" si="14"/>
        <v>151</v>
      </c>
      <c r="I35" s="82">
        <f t="shared" si="14"/>
        <v>73</v>
      </c>
      <c r="J35" s="82">
        <f t="shared" si="14"/>
        <v>87</v>
      </c>
      <c r="K35" s="82">
        <f t="shared" si="14"/>
        <v>167</v>
      </c>
      <c r="L35" s="20">
        <f t="shared" si="14"/>
        <v>157</v>
      </c>
      <c r="M35" s="82">
        <f t="shared" si="14"/>
        <v>917</v>
      </c>
      <c r="N35" s="20">
        <f t="shared" si="14"/>
        <v>1588</v>
      </c>
      <c r="O35" s="83">
        <f t="shared" si="14"/>
        <v>4811</v>
      </c>
      <c r="P35" s="84">
        <f>SUM(D35:O35)</f>
        <v>9843</v>
      </c>
    </row>
    <row r="36" spans="1:17" s="1" customFormat="1" ht="20" customHeight="1" thickBot="1" x14ac:dyDescent="0.25">
      <c r="A36" s="212"/>
      <c r="B36" s="216"/>
      <c r="C36" s="23" t="s">
        <v>18</v>
      </c>
      <c r="D36" s="105">
        <f t="shared" ref="D36:P36" si="15">(D34/D37*100)-100</f>
        <v>205.09803921568624</v>
      </c>
      <c r="E36" s="106">
        <f t="shared" si="15"/>
        <v>1301.2048192771085</v>
      </c>
      <c r="F36" s="106">
        <f t="shared" si="15"/>
        <v>367.56756756756755</v>
      </c>
      <c r="G36" s="106">
        <f t="shared" si="15"/>
        <v>1530</v>
      </c>
      <c r="H36" s="106">
        <f t="shared" si="15"/>
        <v>719.04761904761904</v>
      </c>
      <c r="I36" s="106">
        <f t="shared" si="15"/>
        <v>347.61904761904765</v>
      </c>
      <c r="J36" s="163" t="s">
        <v>129</v>
      </c>
      <c r="K36" s="106">
        <f t="shared" si="15"/>
        <v>16700</v>
      </c>
      <c r="L36" s="163" t="s">
        <v>129</v>
      </c>
      <c r="M36" s="106">
        <f t="shared" si="15"/>
        <v>2084.090909090909</v>
      </c>
      <c r="N36" s="106">
        <f t="shared" si="15"/>
        <v>15880.000000000002</v>
      </c>
      <c r="O36" s="111">
        <f t="shared" si="15"/>
        <v>2312.9807692307695</v>
      </c>
      <c r="P36" s="110">
        <f t="shared" si="15"/>
        <v>1426.5217391304348</v>
      </c>
      <c r="Q36" s="104"/>
    </row>
    <row r="37" spans="1:17" s="1" customFormat="1" ht="20" customHeight="1" thickBot="1" x14ac:dyDescent="0.25">
      <c r="A37" s="213"/>
      <c r="B37" s="174" t="s">
        <v>118</v>
      </c>
      <c r="C37" s="24" t="s">
        <v>5</v>
      </c>
      <c r="D37" s="193">
        <v>255</v>
      </c>
      <c r="E37" s="193">
        <v>83</v>
      </c>
      <c r="F37" s="193">
        <v>37</v>
      </c>
      <c r="G37" s="193">
        <v>10</v>
      </c>
      <c r="H37" s="193">
        <v>21</v>
      </c>
      <c r="I37" s="193">
        <v>21</v>
      </c>
      <c r="J37" s="193">
        <v>0</v>
      </c>
      <c r="K37" s="193">
        <v>1</v>
      </c>
      <c r="L37" s="193">
        <v>0</v>
      </c>
      <c r="M37" s="193">
        <v>44</v>
      </c>
      <c r="N37" s="193">
        <v>10</v>
      </c>
      <c r="O37" s="194">
        <v>208</v>
      </c>
      <c r="P37" s="195">
        <f>SUM(D37:O37)</f>
        <v>690</v>
      </c>
    </row>
    <row r="38" spans="1:17" s="1" customFormat="1" ht="20" customHeight="1" x14ac:dyDescent="0.2">
      <c r="A38" s="211" t="s">
        <v>88</v>
      </c>
      <c r="B38" s="214" t="s">
        <v>117</v>
      </c>
      <c r="C38" s="21" t="s">
        <v>5</v>
      </c>
      <c r="D38" s="190">
        <v>954</v>
      </c>
      <c r="E38" s="190">
        <v>637</v>
      </c>
      <c r="F38" s="190">
        <v>1016</v>
      </c>
      <c r="G38" s="190">
        <v>1220</v>
      </c>
      <c r="H38" s="190">
        <v>1717</v>
      </c>
      <c r="I38" s="190">
        <v>1834</v>
      </c>
      <c r="J38" s="190">
        <v>1536</v>
      </c>
      <c r="K38" s="190">
        <v>1736</v>
      </c>
      <c r="L38" s="190">
        <v>1830</v>
      </c>
      <c r="M38" s="190">
        <v>3293</v>
      </c>
      <c r="N38" s="190">
        <v>5328</v>
      </c>
      <c r="O38" s="191">
        <v>10931</v>
      </c>
      <c r="P38" s="192">
        <f>SUM(D38:O38)</f>
        <v>32032</v>
      </c>
    </row>
    <row r="39" spans="1:17" s="1" customFormat="1" ht="20" customHeight="1" x14ac:dyDescent="0.2">
      <c r="A39" s="212"/>
      <c r="B39" s="215"/>
      <c r="C39" s="22" t="s">
        <v>19</v>
      </c>
      <c r="D39" s="82">
        <f t="shared" ref="D39:O39" si="16">D38-D41</f>
        <v>675</v>
      </c>
      <c r="E39" s="82">
        <f t="shared" si="16"/>
        <v>449</v>
      </c>
      <c r="F39" s="82">
        <f t="shared" si="16"/>
        <v>765</v>
      </c>
      <c r="G39" s="82">
        <f t="shared" si="16"/>
        <v>1123</v>
      </c>
      <c r="H39" s="82">
        <f t="shared" si="16"/>
        <v>1618</v>
      </c>
      <c r="I39" s="82">
        <f t="shared" si="16"/>
        <v>1725</v>
      </c>
      <c r="J39" s="82">
        <f t="shared" si="16"/>
        <v>1300</v>
      </c>
      <c r="K39" s="82">
        <f t="shared" si="16"/>
        <v>1522</v>
      </c>
      <c r="L39" s="20">
        <f t="shared" si="16"/>
        <v>1593</v>
      </c>
      <c r="M39" s="82">
        <f t="shared" si="16"/>
        <v>3206</v>
      </c>
      <c r="N39" s="20">
        <f t="shared" si="16"/>
        <v>5168</v>
      </c>
      <c r="O39" s="83">
        <f t="shared" si="16"/>
        <v>10622</v>
      </c>
      <c r="P39" s="84">
        <f>SUM(D39:O39)</f>
        <v>29766</v>
      </c>
    </row>
    <row r="40" spans="1:17" s="1" customFormat="1" ht="20" customHeight="1" thickBot="1" x14ac:dyDescent="0.25">
      <c r="A40" s="212"/>
      <c r="B40" s="216"/>
      <c r="C40" s="23" t="s">
        <v>18</v>
      </c>
      <c r="D40" s="105">
        <f t="shared" ref="D40:P40" si="17">(D38/D41*100)-100</f>
        <v>241.93548387096774</v>
      </c>
      <c r="E40" s="106">
        <f t="shared" si="17"/>
        <v>238.82978723404256</v>
      </c>
      <c r="F40" s="106">
        <f t="shared" si="17"/>
        <v>304.78087649402391</v>
      </c>
      <c r="G40" s="106">
        <f t="shared" si="17"/>
        <v>1157.7319587628865</v>
      </c>
      <c r="H40" s="106">
        <f t="shared" si="17"/>
        <v>1634.3434343434342</v>
      </c>
      <c r="I40" s="106">
        <f t="shared" si="17"/>
        <v>1582.5688073394494</v>
      </c>
      <c r="J40" s="106">
        <f t="shared" si="17"/>
        <v>550.84745762711873</v>
      </c>
      <c r="K40" s="106">
        <f t="shared" si="17"/>
        <v>711.21495327102798</v>
      </c>
      <c r="L40" s="106">
        <f t="shared" si="17"/>
        <v>672.15189873417728</v>
      </c>
      <c r="M40" s="106">
        <f t="shared" si="17"/>
        <v>3685.0574712643679</v>
      </c>
      <c r="N40" s="106">
        <f t="shared" si="17"/>
        <v>3229.9999999999995</v>
      </c>
      <c r="O40" s="111">
        <f t="shared" si="17"/>
        <v>3437.5404530744336</v>
      </c>
      <c r="P40" s="110">
        <f t="shared" si="17"/>
        <v>1313.5922330097087</v>
      </c>
      <c r="Q40" s="104"/>
    </row>
    <row r="41" spans="1:17" s="1" customFormat="1" ht="20" customHeight="1" thickBot="1" x14ac:dyDescent="0.25">
      <c r="A41" s="213"/>
      <c r="B41" s="174" t="s">
        <v>118</v>
      </c>
      <c r="C41" s="24" t="s">
        <v>5</v>
      </c>
      <c r="D41" s="193">
        <v>279</v>
      </c>
      <c r="E41" s="193">
        <v>188</v>
      </c>
      <c r="F41" s="193">
        <v>251</v>
      </c>
      <c r="G41" s="193">
        <v>97</v>
      </c>
      <c r="H41" s="193">
        <v>99</v>
      </c>
      <c r="I41" s="193">
        <v>109</v>
      </c>
      <c r="J41" s="193">
        <v>236</v>
      </c>
      <c r="K41" s="193">
        <v>214</v>
      </c>
      <c r="L41" s="193">
        <v>237</v>
      </c>
      <c r="M41" s="193">
        <v>87</v>
      </c>
      <c r="N41" s="193">
        <v>160</v>
      </c>
      <c r="O41" s="194">
        <v>309</v>
      </c>
      <c r="P41" s="195">
        <f>SUM(D41:O41)</f>
        <v>2266</v>
      </c>
    </row>
    <row r="42" spans="1:17" s="1" customFormat="1" ht="20" customHeight="1" x14ac:dyDescent="0.2">
      <c r="A42" s="211" t="s">
        <v>89</v>
      </c>
      <c r="B42" s="214" t="s">
        <v>117</v>
      </c>
      <c r="C42" s="21" t="s">
        <v>5</v>
      </c>
      <c r="D42" s="190">
        <v>724</v>
      </c>
      <c r="E42" s="190">
        <v>776</v>
      </c>
      <c r="F42" s="190">
        <v>542</v>
      </c>
      <c r="G42" s="190">
        <v>41</v>
      </c>
      <c r="H42" s="190">
        <v>87</v>
      </c>
      <c r="I42" s="190">
        <v>34</v>
      </c>
      <c r="J42" s="190">
        <v>73</v>
      </c>
      <c r="K42" s="190">
        <v>327</v>
      </c>
      <c r="L42" s="190">
        <v>155</v>
      </c>
      <c r="M42" s="190">
        <v>504</v>
      </c>
      <c r="N42" s="190">
        <v>990</v>
      </c>
      <c r="O42" s="191">
        <v>15336</v>
      </c>
      <c r="P42" s="192">
        <f>SUM(D42:O42)</f>
        <v>19589</v>
      </c>
    </row>
    <row r="43" spans="1:17" s="1" customFormat="1" ht="20" customHeight="1" x14ac:dyDescent="0.2">
      <c r="A43" s="212"/>
      <c r="B43" s="215"/>
      <c r="C43" s="22" t="s">
        <v>19</v>
      </c>
      <c r="D43" s="82">
        <f t="shared" ref="D43:O43" si="18">D42-D45</f>
        <v>-96</v>
      </c>
      <c r="E43" s="82">
        <f t="shared" si="18"/>
        <v>-108</v>
      </c>
      <c r="F43" s="82">
        <f t="shared" si="18"/>
        <v>79</v>
      </c>
      <c r="G43" s="82">
        <f t="shared" si="18"/>
        <v>15</v>
      </c>
      <c r="H43" s="82">
        <f t="shared" si="18"/>
        <v>74</v>
      </c>
      <c r="I43" s="82">
        <f t="shared" si="18"/>
        <v>15</v>
      </c>
      <c r="J43" s="82">
        <f t="shared" si="18"/>
        <v>34</v>
      </c>
      <c r="K43" s="82">
        <f t="shared" si="18"/>
        <v>234</v>
      </c>
      <c r="L43" s="20">
        <f t="shared" si="18"/>
        <v>-47</v>
      </c>
      <c r="M43" s="82">
        <f t="shared" si="18"/>
        <v>475</v>
      </c>
      <c r="N43" s="20">
        <f t="shared" si="18"/>
        <v>886</v>
      </c>
      <c r="O43" s="83">
        <f t="shared" si="18"/>
        <v>14540</v>
      </c>
      <c r="P43" s="84">
        <f>SUM(D43:O43)</f>
        <v>16101</v>
      </c>
    </row>
    <row r="44" spans="1:17" s="1" customFormat="1" ht="20" customHeight="1" thickBot="1" x14ac:dyDescent="0.25">
      <c r="A44" s="212"/>
      <c r="B44" s="216"/>
      <c r="C44" s="23" t="s">
        <v>18</v>
      </c>
      <c r="D44" s="105">
        <f t="shared" ref="D44:P44" si="19">(D42/D45*100)-100</f>
        <v>-11.707317073170728</v>
      </c>
      <c r="E44" s="106">
        <f t="shared" si="19"/>
        <v>-12.217194570135746</v>
      </c>
      <c r="F44" s="106">
        <f t="shared" si="19"/>
        <v>17.062634989200859</v>
      </c>
      <c r="G44" s="106">
        <f t="shared" si="19"/>
        <v>57.692307692307679</v>
      </c>
      <c r="H44" s="106">
        <f t="shared" si="19"/>
        <v>569.23076923076928</v>
      </c>
      <c r="I44" s="106">
        <f t="shared" si="19"/>
        <v>78.94736842105263</v>
      </c>
      <c r="J44" s="106">
        <f t="shared" si="19"/>
        <v>87.179487179487182</v>
      </c>
      <c r="K44" s="106">
        <f t="shared" si="19"/>
        <v>251.61290322580646</v>
      </c>
      <c r="L44" s="106">
        <f t="shared" si="19"/>
        <v>-23.267326732673268</v>
      </c>
      <c r="M44" s="106">
        <f t="shared" si="19"/>
        <v>1637.9310344827586</v>
      </c>
      <c r="N44" s="106">
        <f t="shared" si="19"/>
        <v>851.92307692307702</v>
      </c>
      <c r="O44" s="111">
        <f t="shared" si="19"/>
        <v>1826.6331658291456</v>
      </c>
      <c r="P44" s="110">
        <f t="shared" si="19"/>
        <v>461.61123853211006</v>
      </c>
      <c r="Q44" s="104"/>
    </row>
    <row r="45" spans="1:17" s="1" customFormat="1" ht="20" customHeight="1" thickBot="1" x14ac:dyDescent="0.25">
      <c r="A45" s="218"/>
      <c r="B45" s="175" t="s">
        <v>118</v>
      </c>
      <c r="C45" s="115" t="s">
        <v>5</v>
      </c>
      <c r="D45" s="198">
        <v>820</v>
      </c>
      <c r="E45" s="198">
        <v>884</v>
      </c>
      <c r="F45" s="198">
        <v>463</v>
      </c>
      <c r="G45" s="198">
        <v>26</v>
      </c>
      <c r="H45" s="198">
        <v>13</v>
      </c>
      <c r="I45" s="198">
        <v>19</v>
      </c>
      <c r="J45" s="198">
        <v>39</v>
      </c>
      <c r="K45" s="198">
        <v>93</v>
      </c>
      <c r="L45" s="198">
        <v>202</v>
      </c>
      <c r="M45" s="198">
        <v>29</v>
      </c>
      <c r="N45" s="198">
        <v>104</v>
      </c>
      <c r="O45" s="199">
        <v>796</v>
      </c>
      <c r="P45" s="200">
        <f>SUM(D45:O45)</f>
        <v>3488</v>
      </c>
    </row>
    <row r="46" spans="1:17" s="1" customFormat="1" ht="20" customHeight="1" thickTop="1" x14ac:dyDescent="0.2">
      <c r="A46" s="212" t="s">
        <v>8</v>
      </c>
      <c r="B46" s="215" t="s">
        <v>117</v>
      </c>
      <c r="C46" s="24" t="s">
        <v>5</v>
      </c>
      <c r="D46" s="201">
        <f>D6+D10+D14+D18+D22+D26+D30+D34+D38+D42</f>
        <v>3634</v>
      </c>
      <c r="E46" s="201">
        <f t="shared" ref="E46:O46" si="20">E6+E10+E14+E18+E22+E26+E30+E34+E38+E42</f>
        <v>3700</v>
      </c>
      <c r="F46" s="201">
        <f t="shared" si="20"/>
        <v>2964</v>
      </c>
      <c r="G46" s="201">
        <f t="shared" si="20"/>
        <v>2952</v>
      </c>
      <c r="H46" s="201">
        <f t="shared" si="20"/>
        <v>3698</v>
      </c>
      <c r="I46" s="201">
        <f t="shared" si="20"/>
        <v>3214</v>
      </c>
      <c r="J46" s="201">
        <f t="shared" si="20"/>
        <v>3843</v>
      </c>
      <c r="K46" s="201">
        <f t="shared" si="20"/>
        <v>5529</v>
      </c>
      <c r="L46" s="201">
        <f t="shared" si="20"/>
        <v>4784</v>
      </c>
      <c r="M46" s="201">
        <f t="shared" si="20"/>
        <v>14187</v>
      </c>
      <c r="N46" s="201">
        <f t="shared" si="20"/>
        <v>25472</v>
      </c>
      <c r="O46" s="202">
        <f t="shared" si="20"/>
        <v>60498</v>
      </c>
      <c r="P46" s="203">
        <f>SUM(D46:O46)</f>
        <v>134475</v>
      </c>
    </row>
    <row r="47" spans="1:17" s="1" customFormat="1" ht="20" customHeight="1" x14ac:dyDescent="0.2">
      <c r="A47" s="212"/>
      <c r="B47" s="215"/>
      <c r="C47" s="22" t="s">
        <v>19</v>
      </c>
      <c r="D47" s="82">
        <f t="shared" ref="D47:O47" si="21">D46-D49</f>
        <v>485</v>
      </c>
      <c r="E47" s="82">
        <f t="shared" si="21"/>
        <v>728</v>
      </c>
      <c r="F47" s="82">
        <f t="shared" si="21"/>
        <v>854</v>
      </c>
      <c r="G47" s="82">
        <f t="shared" si="21"/>
        <v>1807</v>
      </c>
      <c r="H47" s="82">
        <f t="shared" si="21"/>
        <v>2137</v>
      </c>
      <c r="I47" s="82">
        <f t="shared" si="21"/>
        <v>2004</v>
      </c>
      <c r="J47" s="82">
        <f t="shared" si="21"/>
        <v>2090</v>
      </c>
      <c r="K47" s="82">
        <f t="shared" si="21"/>
        <v>3575</v>
      </c>
      <c r="L47" s="20">
        <f t="shared" si="21"/>
        <v>2887</v>
      </c>
      <c r="M47" s="82">
        <f t="shared" si="21"/>
        <v>12896</v>
      </c>
      <c r="N47" s="20">
        <f t="shared" si="21"/>
        <v>24398</v>
      </c>
      <c r="O47" s="83">
        <f t="shared" si="21"/>
        <v>57943</v>
      </c>
      <c r="P47" s="84">
        <f>SUM(D47:O47)</f>
        <v>111804</v>
      </c>
    </row>
    <row r="48" spans="1:17" s="1" customFormat="1" ht="20" customHeight="1" thickBot="1" x14ac:dyDescent="0.25">
      <c r="A48" s="212"/>
      <c r="B48" s="216"/>
      <c r="C48" s="23" t="s">
        <v>18</v>
      </c>
      <c r="D48" s="112">
        <f t="shared" ref="D48:P48" si="22">(D46/D49*100)-100</f>
        <v>15.401714830104794</v>
      </c>
      <c r="E48" s="106">
        <f t="shared" si="22"/>
        <v>24.495289367429351</v>
      </c>
      <c r="F48" s="106">
        <f t="shared" si="22"/>
        <v>40.473933649289108</v>
      </c>
      <c r="G48" s="106">
        <f t="shared" si="22"/>
        <v>157.8165938864629</v>
      </c>
      <c r="H48" s="106">
        <f t="shared" si="22"/>
        <v>136.89942344650862</v>
      </c>
      <c r="I48" s="106">
        <f t="shared" si="22"/>
        <v>165.61983471074382</v>
      </c>
      <c r="J48" s="106">
        <f t="shared" si="22"/>
        <v>119.2241871078152</v>
      </c>
      <c r="K48" s="106">
        <f t="shared" si="22"/>
        <v>182.95803480040939</v>
      </c>
      <c r="L48" s="106">
        <f t="shared" si="22"/>
        <v>152.18766473379017</v>
      </c>
      <c r="M48" s="106">
        <f t="shared" si="22"/>
        <v>998.91556932610388</v>
      </c>
      <c r="N48" s="106">
        <f t="shared" si="22"/>
        <v>2271.6945996275604</v>
      </c>
      <c r="O48" s="111">
        <f t="shared" si="22"/>
        <v>2267.8277886497062</v>
      </c>
      <c r="P48" s="110">
        <f t="shared" si="22"/>
        <v>493.15866084425033</v>
      </c>
      <c r="Q48" s="104"/>
    </row>
    <row r="49" spans="1:17" s="1" customFormat="1" ht="20" customHeight="1" x14ac:dyDescent="0.2">
      <c r="A49" s="219"/>
      <c r="B49" s="176" t="s">
        <v>118</v>
      </c>
      <c r="C49" s="113" t="s">
        <v>5</v>
      </c>
      <c r="D49" s="204">
        <v>3149</v>
      </c>
      <c r="E49" s="204">
        <v>2972</v>
      </c>
      <c r="F49" s="204">
        <v>2110</v>
      </c>
      <c r="G49" s="204">
        <v>1145</v>
      </c>
      <c r="H49" s="204">
        <v>1561</v>
      </c>
      <c r="I49" s="204">
        <v>1210</v>
      </c>
      <c r="J49" s="204">
        <v>1753</v>
      </c>
      <c r="K49" s="204">
        <v>1954</v>
      </c>
      <c r="L49" s="204">
        <v>1897</v>
      </c>
      <c r="M49" s="204">
        <v>1291</v>
      </c>
      <c r="N49" s="204">
        <v>1074</v>
      </c>
      <c r="O49" s="205">
        <v>2555</v>
      </c>
      <c r="P49" s="206">
        <f>SUM(D49:O49)</f>
        <v>22671</v>
      </c>
      <c r="Q49" s="181">
        <f>P9+P13+P17+P21+P25+P29+P33+P37+P41+P45</f>
        <v>22671</v>
      </c>
    </row>
    <row r="50" spans="1:17" s="1" customFormat="1" ht="19.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180"/>
    </row>
    <row r="51" spans="1:17" s="1" customFormat="1" ht="19.5" customHeight="1" x14ac:dyDescent="0.2">
      <c r="A51" s="217"/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</row>
    <row r="52" spans="1:17" s="1" customFormat="1" ht="22.5" customHeight="1" x14ac:dyDescent="0.2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7" s="1" customFormat="1" ht="22.5" customHeight="1" x14ac:dyDescent="0.2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1:17" s="1" customFormat="1" ht="22.5" customHeight="1" x14ac:dyDescent="0.2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7" x14ac:dyDescent="0.2"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1:17" x14ac:dyDescent="0.2"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8" spans="1:17" x14ac:dyDescent="0.2">
      <c r="B58" t="s">
        <v>37</v>
      </c>
    </row>
    <row r="82" ht="7.5" customHeight="1" x14ac:dyDescent="0.2"/>
  </sheetData>
  <mergeCells count="26">
    <mergeCell ref="B46:B48"/>
    <mergeCell ref="A34:A37"/>
    <mergeCell ref="B34:B36"/>
    <mergeCell ref="A38:A41"/>
    <mergeCell ref="B38:B40"/>
    <mergeCell ref="A51:P51"/>
    <mergeCell ref="A10:A13"/>
    <mergeCell ref="B10:B12"/>
    <mergeCell ref="A14:A17"/>
    <mergeCell ref="B14:B16"/>
    <mergeCell ref="A26:A29"/>
    <mergeCell ref="B26:B28"/>
    <mergeCell ref="A30:A33"/>
    <mergeCell ref="B30:B32"/>
    <mergeCell ref="A18:A21"/>
    <mergeCell ref="B18:B20"/>
    <mergeCell ref="A22:A25"/>
    <mergeCell ref="B22:B24"/>
    <mergeCell ref="A42:A45"/>
    <mergeCell ref="B42:B44"/>
    <mergeCell ref="A46:A49"/>
    <mergeCell ref="H4:I4"/>
    <mergeCell ref="N4:P4"/>
    <mergeCell ref="B5:C5"/>
    <mergeCell ref="A6:A9"/>
    <mergeCell ref="B6:B8"/>
  </mergeCells>
  <phoneticPr fontId="2"/>
  <pageMargins left="0.78740157480314965" right="0.78740157480314965" top="0.98425196850393704" bottom="0.59055118110236227" header="0.51181102362204722" footer="0.51181102362204722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1"/>
    <pageSetUpPr fitToPage="1"/>
  </sheetPr>
  <dimension ref="A1:AW50"/>
  <sheetViews>
    <sheetView showGridLines="0" view="pageBreakPreview" zoomScale="57" zoomScaleNormal="55" zoomScaleSheetLayoutView="57" workbookViewId="0">
      <pane xSplit="3" ySplit="5" topLeftCell="D6" activePane="bottomRight" state="frozen"/>
      <selection activeCell="AA18" sqref="AA18"/>
      <selection pane="topRight" activeCell="AA18" sqref="AA18"/>
      <selection pane="bottomLeft" activeCell="AA18" sqref="AA18"/>
      <selection pane="bottomRight" activeCell="G15" sqref="G15"/>
    </sheetView>
  </sheetViews>
  <sheetFormatPr defaultRowHeight="13" x14ac:dyDescent="0.2"/>
  <cols>
    <col min="1" max="1" width="6.26953125" customWidth="1"/>
    <col min="2" max="2" width="3.36328125" customWidth="1"/>
    <col min="3" max="3" width="12.7265625" customWidth="1"/>
    <col min="4" max="4" width="10.90625" customWidth="1"/>
    <col min="5" max="5" width="10.6328125" customWidth="1"/>
    <col min="6" max="9" width="10.90625" customWidth="1"/>
    <col min="10" max="10" width="10.6328125" customWidth="1"/>
    <col min="11" max="22" width="10.90625" customWidth="1"/>
    <col min="23" max="23" width="12" customWidth="1"/>
    <col min="24" max="24" width="10.90625" customWidth="1"/>
    <col min="25" max="25" width="12.54296875" style="2" customWidth="1"/>
    <col min="26" max="26" width="8.6328125" style="2" customWidth="1"/>
    <col min="27" max="27" width="5.7265625" style="2" customWidth="1"/>
    <col min="28" max="28" width="1.26953125" customWidth="1"/>
    <col min="29" max="29" width="8.1796875" customWidth="1"/>
    <col min="30" max="31" width="8.90625" customWidth="1"/>
    <col min="32" max="32" width="8.90625" hidden="1" customWidth="1"/>
    <col min="33" max="33" width="8.90625" customWidth="1"/>
    <col min="34" max="34" width="8.90625" hidden="1" customWidth="1"/>
    <col min="35" max="37" width="8.90625" customWidth="1"/>
    <col min="38" max="38" width="2.36328125" customWidth="1"/>
    <col min="39" max="39" width="2.08984375" hidden="1" customWidth="1"/>
    <col min="40" max="40" width="8.08984375" customWidth="1"/>
    <col min="41" max="41" width="0.26953125" hidden="1" customWidth="1"/>
    <col min="42" max="42" width="9.26953125" customWidth="1"/>
    <col min="43" max="43" width="8.984375E-2" hidden="1" customWidth="1"/>
    <col min="44" max="44" width="8.6328125" customWidth="1"/>
    <col min="45" max="45" width="8.984375E-2" hidden="1" customWidth="1"/>
    <col min="46" max="46" width="10.36328125" hidden="1" customWidth="1"/>
    <col min="47" max="47" width="11.7265625" customWidth="1"/>
    <col min="48" max="48" width="9" hidden="1" customWidth="1"/>
    <col min="49" max="49" width="9.36328125" hidden="1" customWidth="1"/>
    <col min="58" max="58" width="8.453125" customWidth="1"/>
    <col min="59" max="59" width="8.90625" customWidth="1"/>
  </cols>
  <sheetData>
    <row r="1" spans="1:29" ht="49" customHeight="1" x14ac:dyDescent="0.2">
      <c r="A1" s="179" t="s">
        <v>132</v>
      </c>
      <c r="C1" s="6"/>
      <c r="D1" s="1"/>
      <c r="G1" s="1"/>
      <c r="H1" s="1"/>
      <c r="J1" s="1"/>
    </row>
    <row r="2" spans="1:29" ht="29" customHeight="1" x14ac:dyDescent="0.35">
      <c r="B2" s="178" t="s">
        <v>135</v>
      </c>
      <c r="C2" s="7"/>
      <c r="X2" s="220" t="s">
        <v>72</v>
      </c>
      <c r="Y2" s="220"/>
      <c r="Z2" s="220"/>
    </row>
    <row r="3" spans="1:29" ht="6.75" customHeight="1" x14ac:dyDescent="0.2">
      <c r="X3" s="221"/>
      <c r="Y3" s="221"/>
      <c r="Z3" s="221"/>
    </row>
    <row r="4" spans="1:29" s="9" customFormat="1" ht="42.5" customHeight="1" x14ac:dyDescent="0.2">
      <c r="B4" s="226" t="s">
        <v>22</v>
      </c>
      <c r="C4" s="227"/>
      <c r="D4" s="234" t="s">
        <v>38</v>
      </c>
      <c r="E4" s="235"/>
      <c r="F4" s="235"/>
      <c r="G4" s="235"/>
      <c r="H4" s="235"/>
      <c r="I4" s="235"/>
      <c r="J4" s="235"/>
      <c r="K4" s="235"/>
      <c r="L4" s="235"/>
      <c r="M4" s="235"/>
      <c r="N4" s="236"/>
      <c r="O4" s="234" t="s">
        <v>23</v>
      </c>
      <c r="P4" s="236"/>
      <c r="Q4" s="234" t="s">
        <v>44</v>
      </c>
      <c r="R4" s="235"/>
      <c r="S4" s="235"/>
      <c r="T4" s="235"/>
      <c r="U4" s="235"/>
      <c r="V4" s="236"/>
      <c r="W4" s="70" t="s">
        <v>24</v>
      </c>
      <c r="X4" s="222" t="s">
        <v>41</v>
      </c>
      <c r="Y4" s="237" t="s">
        <v>8</v>
      </c>
      <c r="Z4" s="239" t="s">
        <v>6</v>
      </c>
      <c r="AA4" s="8"/>
      <c r="AC4" s="10"/>
    </row>
    <row r="5" spans="1:29" s="9" customFormat="1" ht="42.5" customHeight="1" x14ac:dyDescent="0.2">
      <c r="B5" s="228"/>
      <c r="C5" s="229"/>
      <c r="D5" s="123" t="s">
        <v>17</v>
      </c>
      <c r="E5" s="126" t="s">
        <v>112</v>
      </c>
      <c r="F5" s="123" t="s">
        <v>81</v>
      </c>
      <c r="G5" s="123" t="s">
        <v>1</v>
      </c>
      <c r="H5" s="123" t="s">
        <v>2</v>
      </c>
      <c r="I5" s="126" t="s">
        <v>0</v>
      </c>
      <c r="J5" s="126" t="s">
        <v>76</v>
      </c>
      <c r="K5" s="125" t="s">
        <v>59</v>
      </c>
      <c r="L5" s="126" t="s">
        <v>58</v>
      </c>
      <c r="M5" s="126" t="s">
        <v>60</v>
      </c>
      <c r="N5" s="126" t="s">
        <v>61</v>
      </c>
      <c r="O5" s="123" t="s">
        <v>39</v>
      </c>
      <c r="P5" s="124" t="s">
        <v>33</v>
      </c>
      <c r="Q5" s="123" t="s">
        <v>34</v>
      </c>
      <c r="R5" s="126" t="s">
        <v>62</v>
      </c>
      <c r="S5" s="123" t="s">
        <v>63</v>
      </c>
      <c r="T5" s="126" t="s">
        <v>66</v>
      </c>
      <c r="U5" s="126" t="s">
        <v>67</v>
      </c>
      <c r="V5" s="124" t="s">
        <v>64</v>
      </c>
      <c r="W5" s="126" t="s">
        <v>21</v>
      </c>
      <c r="X5" s="223"/>
      <c r="Y5" s="238"/>
      <c r="Z5" s="240"/>
      <c r="AA5" s="11"/>
    </row>
    <row r="6" spans="1:29" s="9" customFormat="1" ht="42.5" customHeight="1" x14ac:dyDescent="0.2">
      <c r="B6" s="230" t="s">
        <v>83</v>
      </c>
      <c r="C6" s="231"/>
      <c r="D6" s="127">
        <f>D7+D8</f>
        <v>7740</v>
      </c>
      <c r="E6" s="127">
        <f>E7+E8</f>
        <v>4796</v>
      </c>
      <c r="F6" s="127">
        <f>F7+F8</f>
        <v>3552</v>
      </c>
      <c r="G6" s="127">
        <f>G7+G8</f>
        <v>5789</v>
      </c>
      <c r="H6" s="127">
        <f t="shared" ref="H6:X6" si="0">H7+H8</f>
        <v>3008</v>
      </c>
      <c r="I6" s="127">
        <f>I7+I8</f>
        <v>1022</v>
      </c>
      <c r="J6" s="127">
        <f t="shared" si="0"/>
        <v>775</v>
      </c>
      <c r="K6" s="127">
        <f t="shared" si="0"/>
        <v>383</v>
      </c>
      <c r="L6" s="127">
        <f t="shared" si="0"/>
        <v>671</v>
      </c>
      <c r="M6" s="127">
        <f t="shared" si="0"/>
        <v>339</v>
      </c>
      <c r="N6" s="127">
        <f t="shared" si="0"/>
        <v>67</v>
      </c>
      <c r="O6" s="127">
        <f t="shared" si="0"/>
        <v>1869</v>
      </c>
      <c r="P6" s="127">
        <f t="shared" si="0"/>
        <v>570</v>
      </c>
      <c r="Q6" s="127">
        <f t="shared" si="0"/>
        <v>542</v>
      </c>
      <c r="R6" s="127">
        <f>R7+R8</f>
        <v>211</v>
      </c>
      <c r="S6" s="127">
        <f t="shared" si="0"/>
        <v>99</v>
      </c>
      <c r="T6" s="127">
        <f>T7+T8</f>
        <v>130</v>
      </c>
      <c r="U6" s="127">
        <f>U7+U8</f>
        <v>55</v>
      </c>
      <c r="V6" s="127">
        <f t="shared" si="0"/>
        <v>14</v>
      </c>
      <c r="W6" s="127">
        <f t="shared" si="0"/>
        <v>737</v>
      </c>
      <c r="X6" s="187">
        <f t="shared" si="0"/>
        <v>2933</v>
      </c>
      <c r="Y6" s="128">
        <f>SUM(D6:X6)</f>
        <v>35302</v>
      </c>
      <c r="Z6" s="30">
        <f>(Y6/$Y$20*100)</f>
        <v>26.251719650492657</v>
      </c>
      <c r="AA6" s="12"/>
    </row>
    <row r="7" spans="1:29" s="9" customFormat="1" ht="42.5" customHeight="1" x14ac:dyDescent="0.2">
      <c r="B7" s="108"/>
      <c r="C7" s="102" t="s">
        <v>82</v>
      </c>
      <c r="D7" s="27">
        <v>7677</v>
      </c>
      <c r="E7" s="27">
        <v>4709</v>
      </c>
      <c r="F7" s="27">
        <v>3417</v>
      </c>
      <c r="G7" s="27">
        <v>5645</v>
      </c>
      <c r="H7" s="27">
        <v>2482</v>
      </c>
      <c r="I7" s="27">
        <v>703</v>
      </c>
      <c r="J7" s="27">
        <v>700</v>
      </c>
      <c r="K7" s="27">
        <v>206</v>
      </c>
      <c r="L7" s="27">
        <v>624</v>
      </c>
      <c r="M7" s="27">
        <v>194</v>
      </c>
      <c r="N7" s="27">
        <v>47</v>
      </c>
      <c r="O7" s="27">
        <v>1380</v>
      </c>
      <c r="P7" s="27">
        <v>264</v>
      </c>
      <c r="Q7" s="27">
        <v>323</v>
      </c>
      <c r="R7" s="27">
        <v>107</v>
      </c>
      <c r="S7" s="27">
        <v>50</v>
      </c>
      <c r="T7" s="27">
        <v>33</v>
      </c>
      <c r="U7" s="27">
        <v>37</v>
      </c>
      <c r="V7" s="27">
        <v>11</v>
      </c>
      <c r="W7" s="27">
        <v>453</v>
      </c>
      <c r="X7" s="107">
        <v>2332</v>
      </c>
      <c r="Y7" s="133">
        <f>SUM(D7:X7)</f>
        <v>31394</v>
      </c>
      <c r="Z7" s="30">
        <f t="shared" ref="Z7:Z19" si="1">(Y7/$Y$20*100)</f>
        <v>23.345603271983638</v>
      </c>
      <c r="AA7" s="12"/>
    </row>
    <row r="8" spans="1:29" s="9" customFormat="1" ht="42.5" customHeight="1" x14ac:dyDescent="0.2">
      <c r="B8" s="36"/>
      <c r="C8" s="102" t="s">
        <v>84</v>
      </c>
      <c r="D8" s="28">
        <v>63</v>
      </c>
      <c r="E8" s="28">
        <v>87</v>
      </c>
      <c r="F8" s="117">
        <v>135</v>
      </c>
      <c r="G8" s="27">
        <v>144</v>
      </c>
      <c r="H8" s="28">
        <v>526</v>
      </c>
      <c r="I8" s="29">
        <v>319</v>
      </c>
      <c r="J8" s="28">
        <v>75</v>
      </c>
      <c r="K8" s="29">
        <v>177</v>
      </c>
      <c r="L8" s="29">
        <v>47</v>
      </c>
      <c r="M8" s="29">
        <v>145</v>
      </c>
      <c r="N8" s="29">
        <v>20</v>
      </c>
      <c r="O8" s="31">
        <v>489</v>
      </c>
      <c r="P8" s="31">
        <v>306</v>
      </c>
      <c r="Q8" s="31">
        <v>219</v>
      </c>
      <c r="R8" s="29">
        <v>104</v>
      </c>
      <c r="S8" s="31">
        <v>49</v>
      </c>
      <c r="T8" s="29">
        <v>97</v>
      </c>
      <c r="U8" s="29">
        <v>18</v>
      </c>
      <c r="V8" s="29">
        <v>3</v>
      </c>
      <c r="W8" s="31">
        <v>284</v>
      </c>
      <c r="X8" s="188">
        <v>601</v>
      </c>
      <c r="Y8" s="133">
        <f t="shared" ref="Y8:Y20" si="2">SUM(D8:X8)</f>
        <v>3908</v>
      </c>
      <c r="Z8" s="30">
        <f t="shared" si="1"/>
        <v>2.9061163785090165</v>
      </c>
      <c r="AA8" s="12"/>
    </row>
    <row r="9" spans="1:29" s="9" customFormat="1" ht="42.5" customHeight="1" x14ac:dyDescent="0.2">
      <c r="B9" s="232" t="s">
        <v>85</v>
      </c>
      <c r="C9" s="233"/>
      <c r="D9" s="127">
        <v>339</v>
      </c>
      <c r="E9" s="127">
        <v>283</v>
      </c>
      <c r="F9" s="127">
        <v>126</v>
      </c>
      <c r="G9" s="127">
        <v>200</v>
      </c>
      <c r="H9" s="127">
        <v>217</v>
      </c>
      <c r="I9" s="127">
        <v>397</v>
      </c>
      <c r="J9" s="127">
        <v>34</v>
      </c>
      <c r="K9" s="127">
        <v>13</v>
      </c>
      <c r="L9" s="127">
        <v>46</v>
      </c>
      <c r="M9" s="127">
        <v>27</v>
      </c>
      <c r="N9" s="127">
        <v>10</v>
      </c>
      <c r="O9" s="127">
        <v>262</v>
      </c>
      <c r="P9" s="127">
        <v>64</v>
      </c>
      <c r="Q9" s="127">
        <v>185</v>
      </c>
      <c r="R9" s="127">
        <v>26</v>
      </c>
      <c r="S9" s="127">
        <v>58</v>
      </c>
      <c r="T9" s="127">
        <v>47</v>
      </c>
      <c r="U9" s="127">
        <v>0</v>
      </c>
      <c r="V9" s="127">
        <v>6</v>
      </c>
      <c r="W9" s="127">
        <v>34</v>
      </c>
      <c r="X9" s="187">
        <v>465</v>
      </c>
      <c r="Y9" s="128">
        <f t="shared" si="2"/>
        <v>2839</v>
      </c>
      <c r="Z9" s="30">
        <f t="shared" si="1"/>
        <v>2.1111730804982338</v>
      </c>
      <c r="AA9" s="12"/>
    </row>
    <row r="10" spans="1:29" ht="42.5" customHeight="1" x14ac:dyDescent="0.2">
      <c r="B10" s="230" t="s">
        <v>115</v>
      </c>
      <c r="C10" s="231"/>
      <c r="D10" s="127">
        <v>370</v>
      </c>
      <c r="E10" s="127">
        <v>80</v>
      </c>
      <c r="F10" s="127">
        <v>105</v>
      </c>
      <c r="G10" s="127">
        <v>152</v>
      </c>
      <c r="H10" s="127">
        <v>479</v>
      </c>
      <c r="I10" s="127">
        <v>123</v>
      </c>
      <c r="J10" s="127">
        <v>128</v>
      </c>
      <c r="K10" s="127">
        <v>785</v>
      </c>
      <c r="L10" s="127">
        <v>26</v>
      </c>
      <c r="M10" s="127">
        <v>57</v>
      </c>
      <c r="N10" s="127">
        <v>10</v>
      </c>
      <c r="O10" s="127">
        <v>149</v>
      </c>
      <c r="P10" s="127">
        <v>9</v>
      </c>
      <c r="Q10" s="127">
        <v>22</v>
      </c>
      <c r="R10" s="127">
        <v>15</v>
      </c>
      <c r="S10" s="127">
        <v>68</v>
      </c>
      <c r="T10" s="127">
        <v>4</v>
      </c>
      <c r="U10" s="127">
        <v>1</v>
      </c>
      <c r="V10" s="127">
        <v>0</v>
      </c>
      <c r="W10" s="127">
        <v>25</v>
      </c>
      <c r="X10" s="187">
        <v>348</v>
      </c>
      <c r="Y10" s="128">
        <f t="shared" si="2"/>
        <v>2956</v>
      </c>
      <c r="Z10" s="30">
        <f t="shared" si="1"/>
        <v>2.1981781000185907</v>
      </c>
    </row>
    <row r="11" spans="1:29" ht="42.5" customHeight="1" x14ac:dyDescent="0.2">
      <c r="B11" s="108"/>
      <c r="C11" s="102" t="s">
        <v>86</v>
      </c>
      <c r="D11" s="27">
        <v>2</v>
      </c>
      <c r="E11" s="27">
        <v>31</v>
      </c>
      <c r="F11" s="27">
        <v>65</v>
      </c>
      <c r="G11" s="27">
        <v>75</v>
      </c>
      <c r="H11" s="27">
        <v>146</v>
      </c>
      <c r="I11" s="27">
        <v>69</v>
      </c>
      <c r="J11" s="27">
        <v>85</v>
      </c>
      <c r="K11" s="27">
        <v>262</v>
      </c>
      <c r="L11" s="27">
        <v>18</v>
      </c>
      <c r="M11" s="27">
        <v>12</v>
      </c>
      <c r="N11" s="27">
        <v>7</v>
      </c>
      <c r="O11" s="27">
        <v>44</v>
      </c>
      <c r="P11" s="27">
        <v>3</v>
      </c>
      <c r="Q11" s="27">
        <v>13</v>
      </c>
      <c r="R11" s="27">
        <v>1</v>
      </c>
      <c r="S11" s="27">
        <v>55</v>
      </c>
      <c r="T11" s="27">
        <v>0</v>
      </c>
      <c r="U11" s="27">
        <v>1</v>
      </c>
      <c r="V11" s="27">
        <v>0</v>
      </c>
      <c r="W11" s="27">
        <v>9</v>
      </c>
      <c r="X11" s="107">
        <v>65</v>
      </c>
      <c r="Y11" s="133">
        <f t="shared" si="2"/>
        <v>963</v>
      </c>
      <c r="Z11" s="30">
        <f t="shared" si="1"/>
        <v>0.7161182375906302</v>
      </c>
    </row>
    <row r="12" spans="1:29" ht="42.5" customHeight="1" x14ac:dyDescent="0.2">
      <c r="B12" s="36"/>
      <c r="C12" s="102" t="s">
        <v>69</v>
      </c>
      <c r="D12" s="27">
        <v>368</v>
      </c>
      <c r="E12" s="27">
        <v>49</v>
      </c>
      <c r="F12" s="27">
        <v>40</v>
      </c>
      <c r="G12" s="27">
        <v>77</v>
      </c>
      <c r="H12" s="27">
        <v>333</v>
      </c>
      <c r="I12" s="27">
        <v>54</v>
      </c>
      <c r="J12" s="27">
        <v>43</v>
      </c>
      <c r="K12" s="27">
        <v>523</v>
      </c>
      <c r="L12" s="27">
        <v>8</v>
      </c>
      <c r="M12" s="27">
        <v>45</v>
      </c>
      <c r="N12" s="27">
        <v>3</v>
      </c>
      <c r="O12" s="27">
        <v>105</v>
      </c>
      <c r="P12" s="27">
        <v>6</v>
      </c>
      <c r="Q12" s="27">
        <v>9</v>
      </c>
      <c r="R12" s="27">
        <v>14</v>
      </c>
      <c r="S12" s="27">
        <v>13</v>
      </c>
      <c r="T12" s="27">
        <v>4</v>
      </c>
      <c r="U12" s="27">
        <v>0</v>
      </c>
      <c r="V12" s="27">
        <v>0</v>
      </c>
      <c r="W12" s="27">
        <v>16</v>
      </c>
      <c r="X12" s="107">
        <v>283</v>
      </c>
      <c r="Y12" s="133">
        <f t="shared" si="2"/>
        <v>1993</v>
      </c>
      <c r="Z12" s="30">
        <f t="shared" si="1"/>
        <v>1.4820598624279606</v>
      </c>
    </row>
    <row r="13" spans="1:29" ht="42.5" customHeight="1" x14ac:dyDescent="0.2">
      <c r="B13" s="232" t="s">
        <v>20</v>
      </c>
      <c r="C13" s="233"/>
      <c r="D13" s="127">
        <v>23</v>
      </c>
      <c r="E13" s="127">
        <v>87</v>
      </c>
      <c r="F13" s="127">
        <v>32</v>
      </c>
      <c r="G13" s="127">
        <v>54</v>
      </c>
      <c r="H13" s="127">
        <v>29</v>
      </c>
      <c r="I13" s="127">
        <v>94</v>
      </c>
      <c r="J13" s="127">
        <v>3</v>
      </c>
      <c r="K13" s="127">
        <v>7</v>
      </c>
      <c r="L13" s="127">
        <v>10</v>
      </c>
      <c r="M13" s="127">
        <v>0</v>
      </c>
      <c r="N13" s="127">
        <v>0</v>
      </c>
      <c r="O13" s="127">
        <v>158</v>
      </c>
      <c r="P13" s="127">
        <v>36</v>
      </c>
      <c r="Q13" s="127">
        <v>132</v>
      </c>
      <c r="R13" s="127">
        <v>38</v>
      </c>
      <c r="S13" s="127">
        <v>57</v>
      </c>
      <c r="T13" s="127">
        <v>15</v>
      </c>
      <c r="U13" s="127">
        <v>35</v>
      </c>
      <c r="V13" s="127">
        <v>0</v>
      </c>
      <c r="W13" s="127">
        <v>63</v>
      </c>
      <c r="X13" s="187">
        <v>163</v>
      </c>
      <c r="Y13" s="128">
        <f t="shared" si="2"/>
        <v>1036</v>
      </c>
      <c r="Z13" s="30">
        <f t="shared" si="1"/>
        <v>0.77040342071016921</v>
      </c>
    </row>
    <row r="14" spans="1:29" ht="42.5" customHeight="1" x14ac:dyDescent="0.2">
      <c r="B14" s="230" t="s">
        <v>16</v>
      </c>
      <c r="C14" s="231"/>
      <c r="D14" s="127">
        <f>D15+D16</f>
        <v>4067</v>
      </c>
      <c r="E14" s="127">
        <f>E15+E16</f>
        <v>3257</v>
      </c>
      <c r="F14" s="127">
        <f>F15+F16</f>
        <v>4545</v>
      </c>
      <c r="G14" s="127">
        <f>G15+G16</f>
        <v>1553</v>
      </c>
      <c r="H14" s="127">
        <f t="shared" ref="H14:X14" si="3">H15+H16</f>
        <v>1920</v>
      </c>
      <c r="I14" s="127">
        <f>I15+I16</f>
        <v>1741</v>
      </c>
      <c r="J14" s="127">
        <f t="shared" si="3"/>
        <v>1944</v>
      </c>
      <c r="K14" s="127">
        <f t="shared" si="3"/>
        <v>1382</v>
      </c>
      <c r="L14" s="127">
        <f t="shared" si="3"/>
        <v>769</v>
      </c>
      <c r="M14" s="127">
        <f t="shared" si="3"/>
        <v>395</v>
      </c>
      <c r="N14" s="127">
        <f t="shared" si="3"/>
        <v>238</v>
      </c>
      <c r="O14" s="127">
        <f t="shared" si="3"/>
        <v>3113</v>
      </c>
      <c r="P14" s="127">
        <f t="shared" si="3"/>
        <v>353</v>
      </c>
      <c r="Q14" s="127">
        <f t="shared" si="3"/>
        <v>895</v>
      </c>
      <c r="R14" s="127">
        <f>R15+R16</f>
        <v>720</v>
      </c>
      <c r="S14" s="127">
        <f t="shared" si="3"/>
        <v>636</v>
      </c>
      <c r="T14" s="127">
        <f>T15+T16</f>
        <v>160</v>
      </c>
      <c r="U14" s="127">
        <f>U15+U16</f>
        <v>201</v>
      </c>
      <c r="V14" s="127">
        <f t="shared" si="3"/>
        <v>217</v>
      </c>
      <c r="W14" s="127">
        <f t="shared" si="3"/>
        <v>3204</v>
      </c>
      <c r="X14" s="187">
        <f t="shared" si="3"/>
        <v>9411</v>
      </c>
      <c r="Y14" s="128">
        <f t="shared" si="2"/>
        <v>40721</v>
      </c>
      <c r="Z14" s="30">
        <f t="shared" si="1"/>
        <v>30.281464956311581</v>
      </c>
    </row>
    <row r="15" spans="1:29" ht="42.5" customHeight="1" x14ac:dyDescent="0.2">
      <c r="B15" s="108"/>
      <c r="C15" s="102" t="s">
        <v>87</v>
      </c>
      <c r="D15" s="27">
        <v>2232</v>
      </c>
      <c r="E15" s="27">
        <v>1858</v>
      </c>
      <c r="F15" s="27">
        <v>3915</v>
      </c>
      <c r="G15" s="27">
        <v>946</v>
      </c>
      <c r="H15" s="27">
        <v>1119</v>
      </c>
      <c r="I15" s="27">
        <v>849</v>
      </c>
      <c r="J15" s="27">
        <v>1820</v>
      </c>
      <c r="K15" s="27">
        <v>1318</v>
      </c>
      <c r="L15" s="27">
        <v>428</v>
      </c>
      <c r="M15" s="27">
        <v>311</v>
      </c>
      <c r="N15" s="27">
        <v>203</v>
      </c>
      <c r="O15" s="27">
        <v>2246</v>
      </c>
      <c r="P15" s="27">
        <v>237</v>
      </c>
      <c r="Q15" s="27">
        <v>771</v>
      </c>
      <c r="R15" s="27">
        <v>603</v>
      </c>
      <c r="S15" s="27">
        <v>633</v>
      </c>
      <c r="T15" s="27">
        <v>96</v>
      </c>
      <c r="U15" s="27">
        <v>147</v>
      </c>
      <c r="V15" s="27">
        <v>38</v>
      </c>
      <c r="W15" s="27">
        <v>1881</v>
      </c>
      <c r="X15" s="107">
        <v>8537</v>
      </c>
      <c r="Y15" s="133">
        <f t="shared" si="2"/>
        <v>30188</v>
      </c>
      <c r="Z15" s="30">
        <f t="shared" si="1"/>
        <v>22.448782301543037</v>
      </c>
    </row>
    <row r="16" spans="1:29" ht="42.5" customHeight="1" x14ac:dyDescent="0.2">
      <c r="B16" s="36"/>
      <c r="C16" s="102" t="s">
        <v>70</v>
      </c>
      <c r="D16" s="27">
        <v>1835</v>
      </c>
      <c r="E16" s="27">
        <v>1399</v>
      </c>
      <c r="F16" s="27">
        <v>630</v>
      </c>
      <c r="G16" s="27">
        <v>607</v>
      </c>
      <c r="H16" s="27">
        <v>801</v>
      </c>
      <c r="I16" s="27">
        <v>892</v>
      </c>
      <c r="J16" s="27">
        <v>124</v>
      </c>
      <c r="K16" s="27">
        <v>64</v>
      </c>
      <c r="L16" s="27">
        <v>341</v>
      </c>
      <c r="M16" s="27">
        <v>84</v>
      </c>
      <c r="N16" s="27">
        <v>35</v>
      </c>
      <c r="O16" s="27">
        <v>867</v>
      </c>
      <c r="P16" s="27">
        <v>116</v>
      </c>
      <c r="Q16" s="27">
        <v>124</v>
      </c>
      <c r="R16" s="27">
        <v>117</v>
      </c>
      <c r="S16" s="27">
        <v>3</v>
      </c>
      <c r="T16" s="27">
        <v>64</v>
      </c>
      <c r="U16" s="27">
        <v>54</v>
      </c>
      <c r="V16" s="27">
        <v>179</v>
      </c>
      <c r="W16" s="27">
        <v>1323</v>
      </c>
      <c r="X16" s="107">
        <v>874</v>
      </c>
      <c r="Y16" s="133">
        <f t="shared" si="2"/>
        <v>10533</v>
      </c>
      <c r="Z16" s="30">
        <f t="shared" si="1"/>
        <v>7.8326826547685444</v>
      </c>
    </row>
    <row r="17" spans="2:29" ht="42.5" customHeight="1" x14ac:dyDescent="0.2">
      <c r="B17" s="230" t="s">
        <v>7</v>
      </c>
      <c r="C17" s="231"/>
      <c r="D17" s="127">
        <f>D18+D19</f>
        <v>4225</v>
      </c>
      <c r="E17" s="127">
        <f>E18+E19</f>
        <v>4608</v>
      </c>
      <c r="F17" s="127">
        <f>F18+F19</f>
        <v>1650</v>
      </c>
      <c r="G17" s="127">
        <f>G18+G19</f>
        <v>1973</v>
      </c>
      <c r="H17" s="127">
        <f t="shared" ref="H17:X17" si="4">H18+H19</f>
        <v>1709</v>
      </c>
      <c r="I17" s="127">
        <f>I18+I19</f>
        <v>774</v>
      </c>
      <c r="J17" s="127">
        <f t="shared" si="4"/>
        <v>1105</v>
      </c>
      <c r="K17" s="127">
        <f t="shared" si="4"/>
        <v>198</v>
      </c>
      <c r="L17" s="127">
        <f t="shared" si="4"/>
        <v>650</v>
      </c>
      <c r="M17" s="127">
        <f t="shared" si="4"/>
        <v>552</v>
      </c>
      <c r="N17" s="127">
        <f t="shared" si="4"/>
        <v>216</v>
      </c>
      <c r="O17" s="127">
        <f t="shared" si="4"/>
        <v>4021</v>
      </c>
      <c r="P17" s="127">
        <f t="shared" si="4"/>
        <v>486</v>
      </c>
      <c r="Q17" s="127">
        <f t="shared" si="4"/>
        <v>935</v>
      </c>
      <c r="R17" s="127">
        <f>R18+R19</f>
        <v>921</v>
      </c>
      <c r="S17" s="127">
        <f t="shared" si="4"/>
        <v>395</v>
      </c>
      <c r="T17" s="127">
        <f>T18+T19</f>
        <v>278</v>
      </c>
      <c r="U17" s="127">
        <f>U18+U19</f>
        <v>247</v>
      </c>
      <c r="V17" s="127">
        <f t="shared" si="4"/>
        <v>188</v>
      </c>
      <c r="W17" s="127">
        <f t="shared" si="4"/>
        <v>6327</v>
      </c>
      <c r="X17" s="187">
        <f t="shared" si="4"/>
        <v>20163</v>
      </c>
      <c r="Y17" s="128">
        <f t="shared" si="2"/>
        <v>51621</v>
      </c>
      <c r="Z17" s="30">
        <f t="shared" si="1"/>
        <v>38.387060791968771</v>
      </c>
    </row>
    <row r="18" spans="2:29" ht="42.5" customHeight="1" x14ac:dyDescent="0.2">
      <c r="B18" s="108"/>
      <c r="C18" s="102" t="s">
        <v>88</v>
      </c>
      <c r="D18" s="27">
        <v>2242</v>
      </c>
      <c r="E18" s="27">
        <v>2308</v>
      </c>
      <c r="F18" s="27">
        <v>1143</v>
      </c>
      <c r="G18" s="27">
        <v>963</v>
      </c>
      <c r="H18" s="27">
        <v>829</v>
      </c>
      <c r="I18" s="27">
        <v>599</v>
      </c>
      <c r="J18" s="27">
        <v>928</v>
      </c>
      <c r="K18" s="27">
        <v>130</v>
      </c>
      <c r="L18" s="27">
        <v>460</v>
      </c>
      <c r="M18" s="27">
        <v>491</v>
      </c>
      <c r="N18" s="27">
        <v>186</v>
      </c>
      <c r="O18" s="27">
        <v>2150</v>
      </c>
      <c r="P18" s="27">
        <v>381</v>
      </c>
      <c r="Q18" s="27">
        <v>624</v>
      </c>
      <c r="R18" s="27">
        <v>672</v>
      </c>
      <c r="S18" s="27">
        <v>251</v>
      </c>
      <c r="T18" s="27">
        <v>204</v>
      </c>
      <c r="U18" s="27">
        <v>227</v>
      </c>
      <c r="V18" s="27">
        <v>128</v>
      </c>
      <c r="W18" s="27">
        <v>1286</v>
      </c>
      <c r="X18" s="107">
        <v>15830</v>
      </c>
      <c r="Y18" s="133">
        <f t="shared" si="2"/>
        <v>32032</v>
      </c>
      <c r="Z18" s="30">
        <f t="shared" si="1"/>
        <v>23.820040899795501</v>
      </c>
    </row>
    <row r="19" spans="2:29" ht="42.5" customHeight="1" thickBot="1" x14ac:dyDescent="0.25">
      <c r="B19" s="109"/>
      <c r="C19" s="103" t="s">
        <v>89</v>
      </c>
      <c r="D19" s="100">
        <v>1983</v>
      </c>
      <c r="E19" s="100">
        <v>2300</v>
      </c>
      <c r="F19" s="100">
        <v>507</v>
      </c>
      <c r="G19" s="100">
        <v>1010</v>
      </c>
      <c r="H19" s="100">
        <v>880</v>
      </c>
      <c r="I19" s="100">
        <v>175</v>
      </c>
      <c r="J19" s="100">
        <v>177</v>
      </c>
      <c r="K19" s="100">
        <v>68</v>
      </c>
      <c r="L19" s="100">
        <v>190</v>
      </c>
      <c r="M19" s="100">
        <v>61</v>
      </c>
      <c r="N19" s="100">
        <v>30</v>
      </c>
      <c r="O19" s="100">
        <v>1871</v>
      </c>
      <c r="P19" s="100">
        <v>105</v>
      </c>
      <c r="Q19" s="100">
        <v>311</v>
      </c>
      <c r="R19" s="100">
        <v>249</v>
      </c>
      <c r="S19" s="100">
        <v>144</v>
      </c>
      <c r="T19" s="100">
        <v>74</v>
      </c>
      <c r="U19" s="100">
        <v>20</v>
      </c>
      <c r="V19" s="100">
        <v>60</v>
      </c>
      <c r="W19" s="100">
        <v>5041</v>
      </c>
      <c r="X19" s="119">
        <v>4333</v>
      </c>
      <c r="Y19" s="185">
        <f t="shared" si="2"/>
        <v>19589</v>
      </c>
      <c r="Z19" s="101">
        <f t="shared" si="1"/>
        <v>14.567019892173267</v>
      </c>
    </row>
    <row r="20" spans="2:29" ht="42.5" customHeight="1" thickTop="1" x14ac:dyDescent="0.2">
      <c r="B20" s="224" t="s">
        <v>8</v>
      </c>
      <c r="C20" s="225"/>
      <c r="D20" s="121">
        <f t="shared" ref="D20:I20" si="5">D6+D9+D10+D13+D14+D17</f>
        <v>16764</v>
      </c>
      <c r="E20" s="121">
        <f t="shared" si="5"/>
        <v>13111</v>
      </c>
      <c r="F20" s="121">
        <f t="shared" si="5"/>
        <v>10010</v>
      </c>
      <c r="G20" s="121">
        <f t="shared" si="5"/>
        <v>9721</v>
      </c>
      <c r="H20" s="121">
        <f t="shared" si="5"/>
        <v>7362</v>
      </c>
      <c r="I20" s="121">
        <f t="shared" si="5"/>
        <v>4151</v>
      </c>
      <c r="J20" s="121">
        <f t="shared" ref="J20:W20" si="6">J6+J9+J10+J13+J14+J17</f>
        <v>3989</v>
      </c>
      <c r="K20" s="121">
        <f t="shared" si="6"/>
        <v>2768</v>
      </c>
      <c r="L20" s="121">
        <f t="shared" si="6"/>
        <v>2172</v>
      </c>
      <c r="M20" s="121">
        <f t="shared" si="6"/>
        <v>1370</v>
      </c>
      <c r="N20" s="121">
        <f t="shared" si="6"/>
        <v>541</v>
      </c>
      <c r="O20" s="121">
        <f t="shared" si="6"/>
        <v>9572</v>
      </c>
      <c r="P20" s="121">
        <f t="shared" si="6"/>
        <v>1518</v>
      </c>
      <c r="Q20" s="121">
        <f t="shared" si="6"/>
        <v>2711</v>
      </c>
      <c r="R20" s="121">
        <f>R6+R9+R10+R13+R14+R17</f>
        <v>1931</v>
      </c>
      <c r="S20" s="121">
        <f t="shared" si="6"/>
        <v>1313</v>
      </c>
      <c r="T20" s="121">
        <f>T6+T9+T10+T13+T14+T17</f>
        <v>634</v>
      </c>
      <c r="U20" s="121">
        <f>U6+U9+U10+U13+U14+U17</f>
        <v>539</v>
      </c>
      <c r="V20" s="121">
        <f t="shared" si="6"/>
        <v>425</v>
      </c>
      <c r="W20" s="121">
        <f t="shared" si="6"/>
        <v>10390</v>
      </c>
      <c r="X20" s="186">
        <f>X6+X9+X10+X13+X14+X17</f>
        <v>33483</v>
      </c>
      <c r="Y20" s="122">
        <f t="shared" si="2"/>
        <v>134475</v>
      </c>
      <c r="Z20" s="99">
        <v>100</v>
      </c>
      <c r="AC20" s="138"/>
    </row>
    <row r="21" spans="2:29" x14ac:dyDescent="0.2">
      <c r="X21" s="152"/>
    </row>
    <row r="22" spans="2:29" x14ac:dyDescent="0.2">
      <c r="X22" s="152"/>
    </row>
    <row r="23" spans="2:29" x14ac:dyDescent="0.2">
      <c r="X23" s="152"/>
      <c r="Y23" s="162">
        <f>Y6+Y9+Y10+Y13+Y14+Y17</f>
        <v>134475</v>
      </c>
    </row>
    <row r="24" spans="2:29" x14ac:dyDescent="0.2">
      <c r="X24" s="152"/>
    </row>
    <row r="25" spans="2:29" x14ac:dyDescent="0.2">
      <c r="Q25" s="2"/>
      <c r="S25" s="2"/>
      <c r="V25" s="2"/>
      <c r="X25" s="152"/>
      <c r="Y25"/>
    </row>
    <row r="26" spans="2:29" x14ac:dyDescent="0.2">
      <c r="X26" s="152"/>
    </row>
    <row r="27" spans="2:29" x14ac:dyDescent="0.2">
      <c r="X27" s="152"/>
    </row>
    <row r="28" spans="2:29" x14ac:dyDescent="0.2">
      <c r="X28" s="152"/>
    </row>
    <row r="48" spans="2:26" x14ac:dyDescent="0.2"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2:26" x14ac:dyDescent="0.2"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2:26" x14ac:dyDescent="0.2"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</sheetData>
  <mergeCells count="15">
    <mergeCell ref="X2:Z3"/>
    <mergeCell ref="X4:X5"/>
    <mergeCell ref="B20:C20"/>
    <mergeCell ref="B4:C5"/>
    <mergeCell ref="B6:C6"/>
    <mergeCell ref="B9:C9"/>
    <mergeCell ref="B10:C10"/>
    <mergeCell ref="B13:C13"/>
    <mergeCell ref="B14:C14"/>
    <mergeCell ref="B17:C17"/>
    <mergeCell ref="D4:N4"/>
    <mergeCell ref="O4:P4"/>
    <mergeCell ref="Q4:V4"/>
    <mergeCell ref="Y4:Y5"/>
    <mergeCell ref="Z4:Z5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1"/>
    <pageSetUpPr fitToPage="1"/>
  </sheetPr>
  <dimension ref="A1:AB20"/>
  <sheetViews>
    <sheetView showGridLines="0" view="pageBreakPreview" zoomScale="50" zoomScaleNormal="55" zoomScaleSheetLayoutView="50" workbookViewId="0">
      <selection activeCell="Z19" sqref="Z19"/>
    </sheetView>
  </sheetViews>
  <sheetFormatPr defaultRowHeight="13" x14ac:dyDescent="0.2"/>
  <cols>
    <col min="1" max="1" width="5.26953125" customWidth="1"/>
    <col min="2" max="2" width="12.7265625" customWidth="1"/>
    <col min="3" max="23" width="10.90625" customWidth="1"/>
    <col min="24" max="24" width="13.6328125" style="2" bestFit="1" customWidth="1"/>
    <col min="25" max="25" width="8.6328125" style="2" customWidth="1"/>
    <col min="26" max="26" width="5.6328125" style="2" customWidth="1"/>
    <col min="27" max="27" width="5.6328125" customWidth="1"/>
    <col min="28" max="49" width="7.7265625" customWidth="1"/>
    <col min="57" max="57" width="8.453125" customWidth="1"/>
    <col min="58" max="58" width="8.90625" customWidth="1"/>
  </cols>
  <sheetData>
    <row r="1" spans="1:28" ht="37" customHeight="1" x14ac:dyDescent="0.2">
      <c r="A1" s="179" t="s">
        <v>132</v>
      </c>
      <c r="B1" s="6"/>
      <c r="C1" s="1"/>
      <c r="E1" s="1"/>
      <c r="F1" s="1"/>
      <c r="G1" s="1"/>
    </row>
    <row r="2" spans="1:28" ht="14" customHeight="1" x14ac:dyDescent="0.2">
      <c r="A2" s="177"/>
      <c r="B2" s="6"/>
      <c r="C2" s="1"/>
      <c r="E2" s="1"/>
      <c r="F2" s="1"/>
      <c r="G2" s="1"/>
    </row>
    <row r="3" spans="1:28" ht="23.5" x14ac:dyDescent="0.35">
      <c r="B3" s="178" t="s">
        <v>133</v>
      </c>
      <c r="W3" s="220" t="s">
        <v>72</v>
      </c>
      <c r="X3" s="220"/>
      <c r="Y3" s="220"/>
    </row>
    <row r="4" spans="1:28" ht="4" customHeight="1" x14ac:dyDescent="0.25">
      <c r="B4" s="7"/>
      <c r="W4" s="220"/>
      <c r="X4" s="243"/>
      <c r="Y4" s="220"/>
    </row>
    <row r="5" spans="1:28" ht="41.5" hidden="1" customHeight="1" x14ac:dyDescent="0.2">
      <c r="W5" s="221"/>
      <c r="X5" s="244"/>
      <c r="Y5" s="221"/>
    </row>
    <row r="6" spans="1:28" s="9" customFormat="1" ht="37.5" customHeight="1" x14ac:dyDescent="0.2">
      <c r="B6" s="241" t="s">
        <v>79</v>
      </c>
      <c r="C6" s="235" t="s">
        <v>38</v>
      </c>
      <c r="D6" s="235"/>
      <c r="E6" s="235"/>
      <c r="F6" s="235"/>
      <c r="G6" s="235"/>
      <c r="H6" s="235"/>
      <c r="I6" s="235"/>
      <c r="J6" s="235"/>
      <c r="K6" s="235"/>
      <c r="L6" s="235"/>
      <c r="M6" s="236"/>
      <c r="N6" s="234" t="s">
        <v>23</v>
      </c>
      <c r="O6" s="236"/>
      <c r="P6" s="234" t="s">
        <v>44</v>
      </c>
      <c r="Q6" s="235"/>
      <c r="R6" s="235"/>
      <c r="S6" s="235"/>
      <c r="T6" s="235"/>
      <c r="U6" s="236"/>
      <c r="V6" s="70" t="s">
        <v>24</v>
      </c>
      <c r="W6" s="222" t="s">
        <v>42</v>
      </c>
      <c r="X6" s="245" t="s">
        <v>8</v>
      </c>
      <c r="Y6" s="247" t="s">
        <v>6</v>
      </c>
      <c r="Z6" s="8"/>
      <c r="AB6" s="10"/>
    </row>
    <row r="7" spans="1:28" s="9" customFormat="1" ht="50" customHeight="1" x14ac:dyDescent="0.2">
      <c r="B7" s="242"/>
      <c r="C7" s="123" t="s">
        <v>95</v>
      </c>
      <c r="D7" s="126" t="s">
        <v>113</v>
      </c>
      <c r="E7" s="123" t="s">
        <v>81</v>
      </c>
      <c r="F7" s="123" t="s">
        <v>93</v>
      </c>
      <c r="G7" s="123" t="s">
        <v>94</v>
      </c>
      <c r="H7" s="126" t="s">
        <v>96</v>
      </c>
      <c r="I7" s="126" t="s">
        <v>114</v>
      </c>
      <c r="J7" s="125" t="s">
        <v>59</v>
      </c>
      <c r="K7" s="126" t="s">
        <v>58</v>
      </c>
      <c r="L7" s="126" t="s">
        <v>60</v>
      </c>
      <c r="M7" s="126" t="s">
        <v>61</v>
      </c>
      <c r="N7" s="123" t="s">
        <v>32</v>
      </c>
      <c r="O7" s="124" t="s">
        <v>33</v>
      </c>
      <c r="P7" s="123" t="s">
        <v>34</v>
      </c>
      <c r="Q7" s="126" t="s">
        <v>62</v>
      </c>
      <c r="R7" s="123" t="s">
        <v>63</v>
      </c>
      <c r="S7" s="126" t="s">
        <v>66</v>
      </c>
      <c r="T7" s="126" t="s">
        <v>67</v>
      </c>
      <c r="U7" s="124" t="s">
        <v>64</v>
      </c>
      <c r="V7" s="126" t="s">
        <v>65</v>
      </c>
      <c r="W7" s="223"/>
      <c r="X7" s="246"/>
      <c r="Y7" s="248"/>
      <c r="Z7" s="11"/>
    </row>
    <row r="8" spans="1:28" s="9" customFormat="1" ht="50" customHeight="1" x14ac:dyDescent="0.2">
      <c r="B8" s="34" t="s">
        <v>119</v>
      </c>
      <c r="C8" s="27">
        <v>1048</v>
      </c>
      <c r="D8" s="27">
        <v>2250</v>
      </c>
      <c r="E8" s="27">
        <v>1096</v>
      </c>
      <c r="F8" s="27">
        <v>782</v>
      </c>
      <c r="G8" s="27">
        <v>440</v>
      </c>
      <c r="H8" s="27">
        <v>428</v>
      </c>
      <c r="I8" s="27">
        <v>913</v>
      </c>
      <c r="J8" s="27">
        <v>56</v>
      </c>
      <c r="K8" s="27">
        <v>453</v>
      </c>
      <c r="L8" s="27">
        <v>425</v>
      </c>
      <c r="M8" s="27">
        <v>167</v>
      </c>
      <c r="N8" s="27">
        <v>1821</v>
      </c>
      <c r="O8" s="27">
        <v>364</v>
      </c>
      <c r="P8" s="27">
        <v>592</v>
      </c>
      <c r="Q8" s="27">
        <v>647</v>
      </c>
      <c r="R8" s="27">
        <v>227</v>
      </c>
      <c r="S8" s="27">
        <v>204</v>
      </c>
      <c r="T8" s="27">
        <v>211</v>
      </c>
      <c r="U8" s="27">
        <v>116</v>
      </c>
      <c r="V8" s="27">
        <v>1183</v>
      </c>
      <c r="W8" s="107">
        <v>15488</v>
      </c>
      <c r="X8" s="118">
        <f>SUM(C8:W8)</f>
        <v>28911</v>
      </c>
      <c r="Y8" s="30">
        <f>(X8/$X$19*100)</f>
        <v>21.499163413273841</v>
      </c>
      <c r="Z8" s="12"/>
    </row>
    <row r="9" spans="1:28" s="9" customFormat="1" ht="50" customHeight="1" x14ac:dyDescent="0.2">
      <c r="B9" s="34" t="s">
        <v>120</v>
      </c>
      <c r="C9" s="27">
        <v>7496</v>
      </c>
      <c r="D9" s="27">
        <v>4094</v>
      </c>
      <c r="E9" s="27">
        <v>2989</v>
      </c>
      <c r="F9" s="27">
        <v>5376</v>
      </c>
      <c r="G9" s="27">
        <v>2076</v>
      </c>
      <c r="H9" s="29">
        <v>488</v>
      </c>
      <c r="I9" s="27">
        <v>480</v>
      </c>
      <c r="J9" s="29">
        <v>7</v>
      </c>
      <c r="K9" s="29">
        <v>524</v>
      </c>
      <c r="L9" s="29">
        <v>130</v>
      </c>
      <c r="M9" s="29">
        <v>29</v>
      </c>
      <c r="N9" s="29">
        <v>1295</v>
      </c>
      <c r="O9" s="29">
        <v>167</v>
      </c>
      <c r="P9" s="29">
        <v>305</v>
      </c>
      <c r="Q9" s="29">
        <v>34</v>
      </c>
      <c r="R9" s="29">
        <v>35</v>
      </c>
      <c r="S9" s="29">
        <v>27</v>
      </c>
      <c r="T9" s="29">
        <v>36</v>
      </c>
      <c r="U9" s="29">
        <v>0</v>
      </c>
      <c r="V9" s="29">
        <v>426</v>
      </c>
      <c r="W9" s="71">
        <v>2038</v>
      </c>
      <c r="X9" s="118">
        <f t="shared" ref="X9:X19" si="0">SUM(C9:W9)</f>
        <v>28052</v>
      </c>
      <c r="Y9" s="30">
        <f t="shared" ref="Y9:Y18" si="1">(X9/$X$19*100)</f>
        <v>20.86038297081242</v>
      </c>
      <c r="Z9" s="12"/>
    </row>
    <row r="10" spans="1:28" s="9" customFormat="1" ht="50" customHeight="1" x14ac:dyDescent="0.2">
      <c r="B10" s="34" t="s">
        <v>121</v>
      </c>
      <c r="C10" s="27">
        <v>2116</v>
      </c>
      <c r="D10" s="27">
        <v>1225</v>
      </c>
      <c r="E10" s="27">
        <v>3861</v>
      </c>
      <c r="F10" s="27">
        <v>790</v>
      </c>
      <c r="G10" s="27">
        <v>1001</v>
      </c>
      <c r="H10" s="29">
        <v>588</v>
      </c>
      <c r="I10" s="27">
        <v>1653</v>
      </c>
      <c r="J10" s="29">
        <v>858</v>
      </c>
      <c r="K10" s="29">
        <v>351</v>
      </c>
      <c r="L10" s="29">
        <v>278</v>
      </c>
      <c r="M10" s="29">
        <v>189</v>
      </c>
      <c r="N10" s="29">
        <v>2138</v>
      </c>
      <c r="O10" s="29">
        <v>176</v>
      </c>
      <c r="P10" s="29">
        <v>767</v>
      </c>
      <c r="Q10" s="29">
        <v>601</v>
      </c>
      <c r="R10" s="29">
        <v>588</v>
      </c>
      <c r="S10" s="29">
        <v>94</v>
      </c>
      <c r="T10" s="29">
        <v>140</v>
      </c>
      <c r="U10" s="29">
        <v>36</v>
      </c>
      <c r="V10" s="29">
        <v>1864</v>
      </c>
      <c r="W10" s="71">
        <v>8312</v>
      </c>
      <c r="X10" s="118">
        <f t="shared" si="0"/>
        <v>27626</v>
      </c>
      <c r="Y10" s="30">
        <f t="shared" si="1"/>
        <v>20.543595463840862</v>
      </c>
      <c r="Z10" s="12"/>
    </row>
    <row r="11" spans="1:28" s="9" customFormat="1" ht="50" customHeight="1" x14ac:dyDescent="0.2">
      <c r="A11" s="189"/>
      <c r="B11" s="34" t="s">
        <v>122</v>
      </c>
      <c r="C11" s="27">
        <v>1725</v>
      </c>
      <c r="D11" s="27">
        <v>2055</v>
      </c>
      <c r="E11" s="27">
        <v>424</v>
      </c>
      <c r="F11" s="27">
        <v>243</v>
      </c>
      <c r="G11" s="27">
        <v>778</v>
      </c>
      <c r="H11" s="29">
        <v>143</v>
      </c>
      <c r="I11" s="27">
        <v>177</v>
      </c>
      <c r="J11" s="29">
        <v>66</v>
      </c>
      <c r="K11" s="29">
        <v>168</v>
      </c>
      <c r="L11" s="29">
        <v>61</v>
      </c>
      <c r="M11" s="29">
        <v>30</v>
      </c>
      <c r="N11" s="29">
        <v>1749</v>
      </c>
      <c r="O11" s="29">
        <v>99</v>
      </c>
      <c r="P11" s="29">
        <v>234</v>
      </c>
      <c r="Q11" s="29">
        <v>229</v>
      </c>
      <c r="R11" s="29">
        <v>143</v>
      </c>
      <c r="S11" s="29">
        <v>71</v>
      </c>
      <c r="T11" s="29">
        <v>20</v>
      </c>
      <c r="U11" s="29">
        <v>30</v>
      </c>
      <c r="V11" s="29">
        <v>1626</v>
      </c>
      <c r="W11" s="71">
        <v>2199</v>
      </c>
      <c r="X11" s="118">
        <f t="shared" si="0"/>
        <v>12270</v>
      </c>
      <c r="Y11" s="30">
        <f t="shared" si="1"/>
        <v>9.1243725599553827</v>
      </c>
      <c r="Z11" s="12"/>
    </row>
    <row r="12" spans="1:28" s="9" customFormat="1" ht="50" customHeight="1" x14ac:dyDescent="0.2">
      <c r="B12" s="34" t="s">
        <v>123</v>
      </c>
      <c r="C12" s="27">
        <v>991</v>
      </c>
      <c r="D12" s="27">
        <v>543</v>
      </c>
      <c r="E12" s="27">
        <v>319</v>
      </c>
      <c r="F12" s="27">
        <v>221</v>
      </c>
      <c r="G12" s="27">
        <v>586</v>
      </c>
      <c r="H12" s="29">
        <v>92</v>
      </c>
      <c r="I12" s="27">
        <v>38</v>
      </c>
      <c r="J12" s="29">
        <v>45</v>
      </c>
      <c r="K12" s="29">
        <v>241</v>
      </c>
      <c r="L12" s="29">
        <v>75</v>
      </c>
      <c r="M12" s="29">
        <v>24</v>
      </c>
      <c r="N12" s="29">
        <v>646</v>
      </c>
      <c r="O12" s="29">
        <v>58</v>
      </c>
      <c r="P12" s="29">
        <v>72</v>
      </c>
      <c r="Q12" s="29">
        <v>99</v>
      </c>
      <c r="R12" s="29">
        <v>1</v>
      </c>
      <c r="S12" s="29">
        <v>15</v>
      </c>
      <c r="T12" s="29">
        <v>11</v>
      </c>
      <c r="U12" s="29">
        <v>152</v>
      </c>
      <c r="V12" s="29">
        <v>1103</v>
      </c>
      <c r="W12" s="71">
        <v>496</v>
      </c>
      <c r="X12" s="118">
        <f t="shared" si="0"/>
        <v>5828</v>
      </c>
      <c r="Y12" s="30">
        <f t="shared" si="1"/>
        <v>4.3338910578174383</v>
      </c>
      <c r="Z12" s="12"/>
    </row>
    <row r="13" spans="1:28" s="9" customFormat="1" ht="50" customHeight="1" x14ac:dyDescent="0.2">
      <c r="B13" s="34" t="s">
        <v>124</v>
      </c>
      <c r="C13" s="27">
        <v>216</v>
      </c>
      <c r="D13" s="27">
        <v>208</v>
      </c>
      <c r="E13" s="27">
        <v>42</v>
      </c>
      <c r="F13" s="27">
        <v>714</v>
      </c>
      <c r="G13" s="27">
        <v>22</v>
      </c>
      <c r="H13" s="29">
        <v>24</v>
      </c>
      <c r="I13" s="27">
        <v>0</v>
      </c>
      <c r="J13" s="29">
        <v>0</v>
      </c>
      <c r="K13" s="29">
        <v>18</v>
      </c>
      <c r="L13" s="29">
        <v>0</v>
      </c>
      <c r="M13" s="29">
        <v>0</v>
      </c>
      <c r="N13" s="29">
        <v>53</v>
      </c>
      <c r="O13" s="29">
        <v>0</v>
      </c>
      <c r="P13" s="29">
        <v>41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3201</v>
      </c>
      <c r="W13" s="71">
        <v>35</v>
      </c>
      <c r="X13" s="118">
        <f t="shared" si="0"/>
        <v>4574</v>
      </c>
      <c r="Y13" s="30">
        <f t="shared" si="1"/>
        <v>3.4013757203941251</v>
      </c>
      <c r="Z13" s="12"/>
    </row>
    <row r="14" spans="1:28" s="9" customFormat="1" ht="50" customHeight="1" x14ac:dyDescent="0.2">
      <c r="B14" s="34" t="s">
        <v>125</v>
      </c>
      <c r="C14" s="27">
        <v>554</v>
      </c>
      <c r="D14" s="27">
        <v>794</v>
      </c>
      <c r="E14" s="27">
        <v>285</v>
      </c>
      <c r="F14" s="27">
        <v>350</v>
      </c>
      <c r="G14" s="27">
        <v>171</v>
      </c>
      <c r="H14" s="29">
        <v>771</v>
      </c>
      <c r="I14" s="27">
        <v>50</v>
      </c>
      <c r="J14" s="29">
        <v>9</v>
      </c>
      <c r="K14" s="29">
        <v>88</v>
      </c>
      <c r="L14" s="29">
        <v>9</v>
      </c>
      <c r="M14" s="29">
        <v>11</v>
      </c>
      <c r="N14" s="29">
        <v>198</v>
      </c>
      <c r="O14" s="29">
        <v>58</v>
      </c>
      <c r="P14" s="29">
        <v>46</v>
      </c>
      <c r="Q14" s="29">
        <v>18</v>
      </c>
      <c r="R14" s="29">
        <v>2</v>
      </c>
      <c r="S14" s="29">
        <v>49</v>
      </c>
      <c r="T14" s="29">
        <v>43</v>
      </c>
      <c r="U14" s="29">
        <v>27</v>
      </c>
      <c r="V14" s="29">
        <v>146</v>
      </c>
      <c r="W14" s="71">
        <v>234</v>
      </c>
      <c r="X14" s="118">
        <f t="shared" si="0"/>
        <v>3913</v>
      </c>
      <c r="Y14" s="30">
        <f t="shared" si="1"/>
        <v>2.909834541736382</v>
      </c>
      <c r="Z14" s="12"/>
    </row>
    <row r="15" spans="1:28" s="9" customFormat="1" ht="50" customHeight="1" x14ac:dyDescent="0.2">
      <c r="B15" s="34" t="s">
        <v>126</v>
      </c>
      <c r="C15" s="27">
        <v>39</v>
      </c>
      <c r="D15" s="27">
        <v>87</v>
      </c>
      <c r="E15" s="27">
        <v>135</v>
      </c>
      <c r="F15" s="27">
        <v>144</v>
      </c>
      <c r="G15" s="27">
        <v>526</v>
      </c>
      <c r="H15" s="29">
        <v>319</v>
      </c>
      <c r="I15" s="27">
        <v>75</v>
      </c>
      <c r="J15" s="29">
        <v>177</v>
      </c>
      <c r="K15" s="29">
        <v>47</v>
      </c>
      <c r="L15" s="29">
        <v>145</v>
      </c>
      <c r="M15" s="29">
        <v>20</v>
      </c>
      <c r="N15" s="29">
        <v>485</v>
      </c>
      <c r="O15" s="29">
        <v>306</v>
      </c>
      <c r="P15" s="29">
        <v>219</v>
      </c>
      <c r="Q15" s="29">
        <v>104</v>
      </c>
      <c r="R15" s="29">
        <v>49</v>
      </c>
      <c r="S15" s="29">
        <v>97</v>
      </c>
      <c r="T15" s="29">
        <v>18</v>
      </c>
      <c r="U15" s="29">
        <v>3</v>
      </c>
      <c r="V15" s="29">
        <v>284</v>
      </c>
      <c r="W15" s="71">
        <v>601</v>
      </c>
      <c r="X15" s="118">
        <f t="shared" si="0"/>
        <v>3880</v>
      </c>
      <c r="Y15" s="30">
        <f t="shared" si="1"/>
        <v>2.8852946644357687</v>
      </c>
      <c r="Z15" s="12"/>
    </row>
    <row r="16" spans="1:28" s="9" customFormat="1" ht="50" customHeight="1" x14ac:dyDescent="0.2">
      <c r="B16" s="34" t="s">
        <v>127</v>
      </c>
      <c r="C16" s="27">
        <v>42</v>
      </c>
      <c r="D16" s="117">
        <v>25</v>
      </c>
      <c r="E16" s="27">
        <v>41</v>
      </c>
      <c r="F16" s="27">
        <v>53</v>
      </c>
      <c r="G16" s="27">
        <v>64</v>
      </c>
      <c r="H16" s="29">
        <v>5</v>
      </c>
      <c r="I16" s="27">
        <v>0</v>
      </c>
      <c r="J16" s="29">
        <v>2</v>
      </c>
      <c r="K16" s="29">
        <v>0</v>
      </c>
      <c r="L16" s="29">
        <v>0</v>
      </c>
      <c r="M16" s="29">
        <v>0</v>
      </c>
      <c r="N16" s="29">
        <v>63</v>
      </c>
      <c r="O16" s="29">
        <v>6</v>
      </c>
      <c r="P16" s="29">
        <v>34</v>
      </c>
      <c r="Q16" s="29">
        <v>20</v>
      </c>
      <c r="R16" s="29">
        <v>1</v>
      </c>
      <c r="S16" s="29">
        <v>0</v>
      </c>
      <c r="T16" s="29">
        <v>0</v>
      </c>
      <c r="U16" s="29">
        <v>30</v>
      </c>
      <c r="V16" s="29">
        <v>214</v>
      </c>
      <c r="W16" s="71">
        <v>2072</v>
      </c>
      <c r="X16" s="118">
        <f t="shared" si="0"/>
        <v>2672</v>
      </c>
      <c r="Y16" s="30">
        <f t="shared" si="1"/>
        <v>1.98698642870422</v>
      </c>
      <c r="Z16" s="12"/>
    </row>
    <row r="17" spans="2:26" s="9" customFormat="1" ht="50" customHeight="1" x14ac:dyDescent="0.2">
      <c r="B17" s="34" t="s">
        <v>128</v>
      </c>
      <c r="C17" s="27">
        <v>112</v>
      </c>
      <c r="D17" s="117">
        <v>618</v>
      </c>
      <c r="E17" s="27">
        <v>51</v>
      </c>
      <c r="F17" s="27">
        <v>136</v>
      </c>
      <c r="G17" s="27">
        <v>91</v>
      </c>
      <c r="H17" s="29">
        <v>256</v>
      </c>
      <c r="I17" s="27">
        <v>156</v>
      </c>
      <c r="J17" s="29">
        <v>450</v>
      </c>
      <c r="K17" s="29">
        <v>77</v>
      </c>
      <c r="L17" s="29">
        <v>33</v>
      </c>
      <c r="M17" s="29">
        <v>14</v>
      </c>
      <c r="N17" s="29">
        <v>70</v>
      </c>
      <c r="O17" s="29">
        <v>46</v>
      </c>
      <c r="P17" s="29">
        <v>0</v>
      </c>
      <c r="Q17" s="29">
        <v>0</v>
      </c>
      <c r="R17" s="29">
        <v>38</v>
      </c>
      <c r="S17" s="29">
        <v>0</v>
      </c>
      <c r="T17" s="29">
        <v>7</v>
      </c>
      <c r="U17" s="29">
        <v>2</v>
      </c>
      <c r="V17" s="29">
        <v>2</v>
      </c>
      <c r="W17" s="71">
        <v>80</v>
      </c>
      <c r="X17" s="118">
        <f t="shared" si="0"/>
        <v>2239</v>
      </c>
      <c r="Y17" s="30">
        <f t="shared" si="1"/>
        <v>1.664993493214352</v>
      </c>
      <c r="Z17" s="12"/>
    </row>
    <row r="18" spans="2:26" ht="50" customHeight="1" thickBot="1" x14ac:dyDescent="0.25">
      <c r="B18" s="35" t="s">
        <v>74</v>
      </c>
      <c r="C18" s="100">
        <v>2425</v>
      </c>
      <c r="D18" s="100">
        <v>1212</v>
      </c>
      <c r="E18" s="100">
        <v>767</v>
      </c>
      <c r="F18" s="100">
        <v>912</v>
      </c>
      <c r="G18" s="100">
        <v>1607</v>
      </c>
      <c r="H18" s="100">
        <v>1037</v>
      </c>
      <c r="I18" s="100">
        <v>447</v>
      </c>
      <c r="J18" s="100">
        <v>1098</v>
      </c>
      <c r="K18" s="100">
        <v>205</v>
      </c>
      <c r="L18" s="100">
        <v>214</v>
      </c>
      <c r="M18" s="100">
        <v>57</v>
      </c>
      <c r="N18" s="100">
        <v>1054</v>
      </c>
      <c r="O18" s="100">
        <v>238</v>
      </c>
      <c r="P18" s="100">
        <v>401</v>
      </c>
      <c r="Q18" s="100">
        <v>179</v>
      </c>
      <c r="R18" s="100">
        <v>229</v>
      </c>
      <c r="S18" s="100">
        <v>77</v>
      </c>
      <c r="T18" s="100">
        <v>53</v>
      </c>
      <c r="U18" s="100">
        <v>29</v>
      </c>
      <c r="V18" s="100">
        <v>341</v>
      </c>
      <c r="W18" s="119">
        <v>1928</v>
      </c>
      <c r="X18" s="120">
        <f t="shared" si="0"/>
        <v>14510</v>
      </c>
      <c r="Y18" s="32">
        <f t="shared" si="1"/>
        <v>10.790109685815208</v>
      </c>
    </row>
    <row r="19" spans="2:26" ht="50" customHeight="1" thickTop="1" x14ac:dyDescent="0.2">
      <c r="B19" s="129" t="s">
        <v>75</v>
      </c>
      <c r="C19" s="121">
        <v>16764</v>
      </c>
      <c r="D19" s="130">
        <v>13111</v>
      </c>
      <c r="E19" s="121">
        <v>10010</v>
      </c>
      <c r="F19" s="121">
        <v>9721</v>
      </c>
      <c r="G19" s="121">
        <v>7362</v>
      </c>
      <c r="H19" s="131">
        <v>4151</v>
      </c>
      <c r="I19" s="121">
        <v>3989</v>
      </c>
      <c r="J19" s="131">
        <v>2768</v>
      </c>
      <c r="K19" s="131">
        <v>2172</v>
      </c>
      <c r="L19" s="131">
        <v>1370</v>
      </c>
      <c r="M19" s="131">
        <v>541</v>
      </c>
      <c r="N19" s="131">
        <v>9572</v>
      </c>
      <c r="O19" s="131">
        <v>1518</v>
      </c>
      <c r="P19" s="131">
        <v>2711</v>
      </c>
      <c r="Q19" s="131">
        <v>1931</v>
      </c>
      <c r="R19" s="131">
        <v>1313</v>
      </c>
      <c r="S19" s="131">
        <v>634</v>
      </c>
      <c r="T19" s="131">
        <v>539</v>
      </c>
      <c r="U19" s="131">
        <v>425</v>
      </c>
      <c r="V19" s="131">
        <v>10390</v>
      </c>
      <c r="W19" s="132">
        <v>33483</v>
      </c>
      <c r="X19" s="134">
        <f t="shared" si="0"/>
        <v>134475</v>
      </c>
      <c r="Y19" s="33">
        <f>(X19/$X$19*100)</f>
        <v>100</v>
      </c>
    </row>
    <row r="20" spans="2:26" x14ac:dyDescent="0.2">
      <c r="X20" s="183"/>
    </row>
  </sheetData>
  <mergeCells count="8">
    <mergeCell ref="B6:B7"/>
    <mergeCell ref="C6:M6"/>
    <mergeCell ref="W3:Y5"/>
    <mergeCell ref="N6:O6"/>
    <mergeCell ref="P6:U6"/>
    <mergeCell ref="W6:W7"/>
    <mergeCell ref="X6:X7"/>
    <mergeCell ref="Y6:Y7"/>
  </mergeCells>
  <phoneticPr fontId="4"/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国地域別</vt:lpstr>
      <vt:lpstr>地域振興局別・月別</vt:lpstr>
      <vt:lpstr>国地域別・地域振興局別</vt:lpstr>
      <vt:lpstr>主な市町村別</vt:lpstr>
      <vt:lpstr>国地域別!Print_Area</vt:lpstr>
      <vt:lpstr>国地域別・地域振興局別!Print_Area</vt:lpstr>
      <vt:lpstr>主な市町村別!Print_Area</vt:lpstr>
      <vt:lpstr>地域振興局別・月別!Print_Area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内田</dc:creator>
  <cp:lastModifiedBy>磯野　有紀子</cp:lastModifiedBy>
  <cp:lastPrinted>2023-12-06T01:47:19Z</cp:lastPrinted>
  <dcterms:created xsi:type="dcterms:W3CDTF">1999-03-20T05:24:34Z</dcterms:created>
  <dcterms:modified xsi:type="dcterms:W3CDTF">2023-12-06T01:59:05Z</dcterms:modified>
</cp:coreProperties>
</file>