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2670013\270.015　外国人登録・在留資格\H30調査\05_12月結果【取扱注意】\HP\統計ステーションながの用\"/>
    </mc:Choice>
  </mc:AlternateContent>
  <bookViews>
    <workbookView xWindow="0" yWindow="0" windowWidth="20490" windowHeight="7920"/>
  </bookViews>
  <sheets>
    <sheet name="【H30】広域別・主な国籍・地域別" sheetId="1" r:id="rId1"/>
  </sheets>
  <definedNames>
    <definedName name="_xlnm.Print_Area" localSheetId="0">【H30】広域別・主な国籍・地域別!$A$1:$J$38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1" l="1"/>
  <c r="H37" i="1"/>
  <c r="G37" i="1"/>
  <c r="F37" i="1"/>
  <c r="E37" i="1"/>
  <c r="D37" i="1"/>
  <c r="C37" i="1"/>
  <c r="B37" i="1"/>
  <c r="I35" i="1"/>
  <c r="G35" i="1"/>
  <c r="G38" i="1" s="1"/>
  <c r="F35" i="1"/>
  <c r="F38" i="1" s="1"/>
  <c r="E35" i="1"/>
  <c r="E30" i="1" s="1"/>
  <c r="D35" i="1"/>
  <c r="D33" i="1" s="1"/>
  <c r="C35" i="1"/>
  <c r="C38" i="1" s="1"/>
  <c r="B35" i="1"/>
  <c r="B38" i="1" s="1"/>
  <c r="I33" i="1"/>
  <c r="E33" i="1"/>
  <c r="J32" i="1"/>
  <c r="H32" i="1"/>
  <c r="D30" i="1"/>
  <c r="J29" i="1"/>
  <c r="H29" i="1"/>
  <c r="I27" i="1"/>
  <c r="E27" i="1"/>
  <c r="D27" i="1"/>
  <c r="J26" i="1"/>
  <c r="H26" i="1"/>
  <c r="D24" i="1"/>
  <c r="J23" i="1"/>
  <c r="H23" i="1"/>
  <c r="I21" i="1"/>
  <c r="E21" i="1"/>
  <c r="D21" i="1"/>
  <c r="J20" i="1"/>
  <c r="H20" i="1"/>
  <c r="D18" i="1"/>
  <c r="J17" i="1"/>
  <c r="H17" i="1"/>
  <c r="I15" i="1"/>
  <c r="E15" i="1"/>
  <c r="D15" i="1"/>
  <c r="J14" i="1"/>
  <c r="H14" i="1"/>
  <c r="D12" i="1"/>
  <c r="J11" i="1"/>
  <c r="H11" i="1"/>
  <c r="I9" i="1"/>
  <c r="E9" i="1"/>
  <c r="D9" i="1"/>
  <c r="J8" i="1"/>
  <c r="H8" i="1"/>
  <c r="D6" i="1"/>
  <c r="J5" i="1"/>
  <c r="H5" i="1"/>
  <c r="D36" i="1" l="1"/>
  <c r="F6" i="1"/>
  <c r="F9" i="1"/>
  <c r="F12" i="1"/>
  <c r="F15" i="1"/>
  <c r="F18" i="1"/>
  <c r="F21" i="1"/>
  <c r="F24" i="1"/>
  <c r="B27" i="1"/>
  <c r="B33" i="1"/>
  <c r="B6" i="1"/>
  <c r="B36" i="1" s="1"/>
  <c r="G6" i="1"/>
  <c r="C9" i="1"/>
  <c r="G9" i="1"/>
  <c r="B12" i="1"/>
  <c r="G12" i="1"/>
  <c r="C15" i="1"/>
  <c r="G15" i="1"/>
  <c r="B18" i="1"/>
  <c r="G18" i="1"/>
  <c r="C21" i="1"/>
  <c r="G21" i="1"/>
  <c r="B24" i="1"/>
  <c r="G24" i="1"/>
  <c r="C27" i="1"/>
  <c r="G27" i="1"/>
  <c r="B30" i="1"/>
  <c r="G30" i="1"/>
  <c r="C33" i="1"/>
  <c r="G33" i="1"/>
  <c r="H35" i="1"/>
  <c r="H38" i="1" s="1"/>
  <c r="D38" i="1"/>
  <c r="B9" i="1"/>
  <c r="B15" i="1"/>
  <c r="B21" i="1"/>
  <c r="F27" i="1"/>
  <c r="F30" i="1"/>
  <c r="F33" i="1"/>
  <c r="C6" i="1"/>
  <c r="C12" i="1"/>
  <c r="C18" i="1"/>
  <c r="C24" i="1"/>
  <c r="C30" i="1"/>
  <c r="H27" i="1"/>
  <c r="J35" i="1"/>
  <c r="E38" i="1"/>
  <c r="E6" i="1"/>
  <c r="E36" i="1" s="1"/>
  <c r="I6" i="1"/>
  <c r="E12" i="1"/>
  <c r="I12" i="1"/>
  <c r="E18" i="1"/>
  <c r="I18" i="1"/>
  <c r="E24" i="1"/>
  <c r="I24" i="1"/>
  <c r="I30" i="1"/>
  <c r="C36" i="1" l="1"/>
  <c r="H24" i="1"/>
  <c r="H21" i="1"/>
  <c r="H18" i="1"/>
  <c r="F36" i="1"/>
  <c r="H15" i="1"/>
  <c r="H12" i="1"/>
  <c r="H6" i="1"/>
  <c r="H33" i="1"/>
  <c r="H9" i="1"/>
  <c r="H30" i="1"/>
  <c r="G36" i="1"/>
  <c r="I36" i="1"/>
  <c r="H36" i="1" l="1"/>
</calcChain>
</file>

<file path=xl/sharedStrings.xml><?xml version="1.0" encoding="utf-8"?>
<sst xmlns="http://schemas.openxmlformats.org/spreadsheetml/2006/main" count="47" uniqueCount="25">
  <si>
    <t>県内の外国人住民数（広域別、主な国籍・地域別）</t>
    <rPh sb="6" eb="8">
      <t>ジュウミン</t>
    </rPh>
    <rPh sb="10" eb="12">
      <t>コウイキ</t>
    </rPh>
    <rPh sb="12" eb="13">
      <t>ベツ</t>
    </rPh>
    <rPh sb="14" eb="15">
      <t>オモ</t>
    </rPh>
    <rPh sb="19" eb="21">
      <t>チイキ</t>
    </rPh>
    <phoneticPr fontId="4"/>
  </si>
  <si>
    <t>平成30年（2018年）12月末現在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9"/>
  </si>
  <si>
    <t>（単位：人）</t>
    <rPh sb="1" eb="3">
      <t>タンイ</t>
    </rPh>
    <rPh sb="4" eb="5">
      <t>ジン</t>
    </rPh>
    <phoneticPr fontId="9"/>
  </si>
  <si>
    <t>　　　　国籍・
　　　　　地域
 広域</t>
    <rPh sb="4" eb="6">
      <t>コクセキ</t>
    </rPh>
    <rPh sb="13" eb="15">
      <t>チイキ</t>
    </rPh>
    <phoneticPr fontId="9"/>
  </si>
  <si>
    <t>中国</t>
  </si>
  <si>
    <t>ブラジル</t>
  </si>
  <si>
    <t>フィリ
ピン</t>
    <phoneticPr fontId="9"/>
  </si>
  <si>
    <r>
      <t xml:space="preserve">韓国
</t>
    </r>
    <r>
      <rPr>
        <sz val="10"/>
        <rFont val="ＭＳ ゴシック"/>
        <family val="3"/>
        <charset val="128"/>
      </rPr>
      <t>又は</t>
    </r>
    <r>
      <rPr>
        <sz val="12"/>
        <rFont val="ＭＳ ゴシック"/>
        <family val="3"/>
        <charset val="128"/>
      </rPr>
      <t xml:space="preserve">
朝鮮</t>
    </r>
    <phoneticPr fontId="9"/>
  </si>
  <si>
    <t>ベトナム</t>
    <phoneticPr fontId="9"/>
  </si>
  <si>
    <t>タイ</t>
  </si>
  <si>
    <t>その他</t>
    <rPh sb="2" eb="3">
      <t>タ</t>
    </rPh>
    <phoneticPr fontId="4"/>
  </si>
  <si>
    <t>合　計</t>
    <rPh sb="0" eb="1">
      <t>ゴウ</t>
    </rPh>
    <rPh sb="2" eb="3">
      <t>ケイ</t>
    </rPh>
    <phoneticPr fontId="4"/>
  </si>
  <si>
    <t>対前年
増減</t>
    <rPh sb="0" eb="1">
      <t>タイ</t>
    </rPh>
    <rPh sb="1" eb="3">
      <t>ゼンネン</t>
    </rPh>
    <rPh sb="4" eb="6">
      <t>ゾウゲン</t>
    </rPh>
    <phoneticPr fontId="4"/>
  </si>
  <si>
    <t>佐　久</t>
    <rPh sb="0" eb="1">
      <t>タスク</t>
    </rPh>
    <rPh sb="2" eb="3">
      <t>ヒサシ</t>
    </rPh>
    <phoneticPr fontId="4"/>
  </si>
  <si>
    <t>(構成比)</t>
    <rPh sb="3" eb="4">
      <t>ヒ</t>
    </rPh>
    <phoneticPr fontId="9"/>
  </si>
  <si>
    <t>前年同期</t>
    <rPh sb="0" eb="2">
      <t>ゼンネン</t>
    </rPh>
    <rPh sb="2" eb="4">
      <t>ドウキ</t>
    </rPh>
    <phoneticPr fontId="4"/>
  </si>
  <si>
    <t>上　田</t>
    <rPh sb="0" eb="1">
      <t>ウエ</t>
    </rPh>
    <rPh sb="2" eb="3">
      <t>タ</t>
    </rPh>
    <phoneticPr fontId="4"/>
  </si>
  <si>
    <t>諏　訪</t>
    <phoneticPr fontId="4"/>
  </si>
  <si>
    <t>上伊那</t>
    <rPh sb="0" eb="3">
      <t>カミイナ</t>
    </rPh>
    <phoneticPr fontId="4"/>
  </si>
  <si>
    <t>南信州</t>
    <rPh sb="0" eb="1">
      <t>ミナミ</t>
    </rPh>
    <rPh sb="1" eb="3">
      <t>シンシュウ</t>
    </rPh>
    <phoneticPr fontId="4"/>
  </si>
  <si>
    <t>木　曽</t>
    <rPh sb="0" eb="1">
      <t>キ</t>
    </rPh>
    <rPh sb="2" eb="3">
      <t>ゾ</t>
    </rPh>
    <phoneticPr fontId="4"/>
  </si>
  <si>
    <t>松　本</t>
    <phoneticPr fontId="4"/>
  </si>
  <si>
    <t>北アルプス</t>
    <rPh sb="0" eb="1">
      <t>キタ</t>
    </rPh>
    <phoneticPr fontId="4"/>
  </si>
  <si>
    <t>長　野</t>
    <rPh sb="0" eb="1">
      <t>チョウ</t>
    </rPh>
    <rPh sb="2" eb="3">
      <t>ノ</t>
    </rPh>
    <phoneticPr fontId="4"/>
  </si>
  <si>
    <t>北　信</t>
    <rPh sb="0" eb="1">
      <t>ホク</t>
    </rPh>
    <rPh sb="2" eb="3">
      <t>シン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</si>
</sst>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&quot;▲ &quot;#,##0"/>
    <numFmt numFmtId="177" formatCode="\(0.00%\)"/>
  </numFmts>
  <fonts count="13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ＨＧ丸ゴシックM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/>
    <xf numFmtId="0" fontId="6" fillId="0" borderId="0"/>
  </cellStyleXfs>
  <cellXfs count="69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5" fillId="0" borderId="0" xfId="4" applyFont="1" applyFill="1" applyAlignment="1">
      <alignment horizontal="center" vertical="center"/>
    </xf>
    <xf numFmtId="0" fontId="7" fillId="0" borderId="0" xfId="3" applyFont="1" applyAlignment="1">
      <alignment vertical="center"/>
    </xf>
    <xf numFmtId="38" fontId="5" fillId="0" borderId="0" xfId="1" applyFont="1" applyAlignment="1">
      <alignment horizontal="right" vertical="center"/>
    </xf>
    <xf numFmtId="0" fontId="5" fillId="0" borderId="0" xfId="3" applyFont="1" applyAlignment="1">
      <alignment horizontal="center" vertical="center"/>
    </xf>
    <xf numFmtId="38" fontId="5" fillId="0" borderId="1" xfId="1" applyFont="1" applyFill="1" applyBorder="1" applyAlignment="1">
      <alignment horizontal="right" vertical="center"/>
    </xf>
    <xf numFmtId="0" fontId="5" fillId="0" borderId="0" xfId="3" applyFont="1" applyAlignment="1">
      <alignment horizontal="right" vertical="center"/>
    </xf>
    <xf numFmtId="9" fontId="5" fillId="2" borderId="2" xfId="2" applyFont="1" applyFill="1" applyBorder="1" applyAlignment="1">
      <alignment horizontal="left" vertical="center" wrapText="1" shrinkToFit="1"/>
    </xf>
    <xf numFmtId="38" fontId="5" fillId="2" borderId="3" xfId="1" applyFont="1" applyFill="1" applyBorder="1" applyAlignment="1">
      <alignment horizontal="center" vertical="center" shrinkToFit="1"/>
    </xf>
    <xf numFmtId="38" fontId="5" fillId="2" borderId="4" xfId="1" applyFont="1" applyFill="1" applyBorder="1" applyAlignment="1">
      <alignment horizontal="center" vertical="center" shrinkToFit="1"/>
    </xf>
    <xf numFmtId="38" fontId="5" fillId="2" borderId="4" xfId="1" applyFont="1" applyFill="1" applyBorder="1" applyAlignment="1">
      <alignment horizontal="center" vertical="center" wrapText="1" shrinkToFit="1"/>
    </xf>
    <xf numFmtId="0" fontId="5" fillId="2" borderId="3" xfId="4" applyFont="1" applyFill="1" applyBorder="1" applyAlignment="1">
      <alignment horizontal="center" vertical="center" wrapText="1" shrinkToFit="1"/>
    </xf>
    <xf numFmtId="0" fontId="5" fillId="0" borderId="0" xfId="4" applyFont="1" applyFill="1" applyAlignment="1">
      <alignment horizontal="center" vertical="center" textRotation="255" shrinkToFit="1"/>
    </xf>
    <xf numFmtId="0" fontId="5" fillId="0" borderId="5" xfId="4" applyFont="1" applyFill="1" applyBorder="1" applyAlignment="1">
      <alignment horizontal="center" vertical="center" shrinkToFit="1"/>
    </xf>
    <xf numFmtId="176" fontId="5" fillId="0" borderId="5" xfId="4" applyNumberFormat="1" applyFont="1" applyFill="1" applyBorder="1" applyAlignment="1">
      <alignment horizontal="right" vertical="center" shrinkToFit="1"/>
    </xf>
    <xf numFmtId="176" fontId="5" fillId="0" borderId="3" xfId="4" applyNumberFormat="1" applyFont="1" applyFill="1" applyBorder="1" applyAlignment="1">
      <alignment horizontal="right" vertical="center" shrinkToFit="1"/>
    </xf>
    <xf numFmtId="0" fontId="5" fillId="0" borderId="0" xfId="4" applyFont="1" applyFill="1" applyAlignment="1">
      <alignment horizontal="center" vertical="center" shrinkToFit="1"/>
    </xf>
    <xf numFmtId="0" fontId="11" fillId="0" borderId="6" xfId="4" applyFont="1" applyFill="1" applyBorder="1" applyAlignment="1">
      <alignment horizontal="center" vertical="center" shrinkToFit="1"/>
    </xf>
    <xf numFmtId="177" fontId="11" fillId="0" borderId="6" xfId="2" applyNumberFormat="1" applyFont="1" applyFill="1" applyBorder="1" applyAlignment="1">
      <alignment horizontal="right" vertical="center" shrinkToFit="1"/>
    </xf>
    <xf numFmtId="0" fontId="11" fillId="0" borderId="0" xfId="4" applyFont="1" applyFill="1" applyAlignment="1">
      <alignment horizontal="center" vertical="center" shrinkToFit="1"/>
    </xf>
    <xf numFmtId="0" fontId="5" fillId="0" borderId="7" xfId="4" applyFont="1" applyFill="1" applyBorder="1" applyAlignment="1">
      <alignment horizontal="center" vertical="center" wrapText="1" shrinkToFit="1"/>
    </xf>
    <xf numFmtId="176" fontId="5" fillId="0" borderId="7" xfId="4" applyNumberFormat="1" applyFont="1" applyFill="1" applyBorder="1" applyAlignment="1">
      <alignment horizontal="right" vertical="center" shrinkToFit="1"/>
    </xf>
    <xf numFmtId="176" fontId="5" fillId="0" borderId="8" xfId="4" applyNumberFormat="1" applyFont="1" applyFill="1" applyBorder="1" applyAlignment="1">
      <alignment horizontal="right" vertical="center" shrinkToFit="1"/>
    </xf>
    <xf numFmtId="176" fontId="5" fillId="0" borderId="9" xfId="4" applyNumberFormat="1" applyFont="1" applyFill="1" applyBorder="1" applyAlignment="1">
      <alignment horizontal="right" vertical="center" shrinkToFit="1"/>
    </xf>
    <xf numFmtId="176" fontId="5" fillId="0" borderId="8" xfId="1" applyNumberFormat="1" applyFont="1" applyFill="1" applyBorder="1" applyAlignment="1">
      <alignment horizontal="right" vertical="center" shrinkToFit="1"/>
    </xf>
    <xf numFmtId="177" fontId="11" fillId="0" borderId="10" xfId="2" applyNumberFormat="1" applyFont="1" applyFill="1" applyBorder="1" applyAlignment="1">
      <alignment horizontal="right" vertical="center" shrinkToFit="1"/>
    </xf>
    <xf numFmtId="176" fontId="5" fillId="0" borderId="11" xfId="4" applyNumberFormat="1" applyFont="1" applyFill="1" applyBorder="1" applyAlignment="1">
      <alignment horizontal="right" vertical="center" shrinkToFit="1"/>
    </xf>
    <xf numFmtId="0" fontId="11" fillId="0" borderId="0" xfId="4" applyFont="1" applyFill="1" applyAlignment="1">
      <alignment horizontal="right" vertical="center" shrinkToFit="1"/>
    </xf>
    <xf numFmtId="0" fontId="5" fillId="0" borderId="0" xfId="4" applyFont="1" applyFill="1" applyAlignment="1">
      <alignment horizontal="right" vertical="center" shrinkToFit="1"/>
    </xf>
    <xf numFmtId="176" fontId="5" fillId="0" borderId="7" xfId="1" applyNumberFormat="1" applyFont="1" applyFill="1" applyBorder="1" applyAlignment="1">
      <alignment horizontal="right" vertical="center" shrinkToFit="1"/>
    </xf>
    <xf numFmtId="176" fontId="5" fillId="0" borderId="9" xfId="1" applyNumberFormat="1" applyFont="1" applyFill="1" applyBorder="1" applyAlignment="1">
      <alignment horizontal="right" vertical="center" shrinkToFit="1"/>
    </xf>
    <xf numFmtId="9" fontId="5" fillId="0" borderId="5" xfId="2" applyFont="1" applyFill="1" applyBorder="1" applyAlignment="1">
      <alignment horizontal="center" vertical="center" shrinkToFit="1"/>
    </xf>
    <xf numFmtId="38" fontId="5" fillId="0" borderId="5" xfId="1" applyFont="1" applyFill="1" applyBorder="1" applyAlignment="1">
      <alignment horizontal="center" vertical="center" shrinkToFit="1"/>
    </xf>
    <xf numFmtId="38" fontId="5" fillId="0" borderId="12" xfId="1" applyFont="1" applyFill="1" applyBorder="1" applyAlignment="1">
      <alignment horizontal="center" vertical="center" shrinkToFit="1"/>
    </xf>
    <xf numFmtId="176" fontId="5" fillId="0" borderId="12" xfId="1" applyNumberFormat="1" applyFont="1" applyFill="1" applyBorder="1" applyAlignment="1">
      <alignment horizontal="right" vertical="center" shrinkToFit="1"/>
    </xf>
    <xf numFmtId="176" fontId="5" fillId="0" borderId="13" xfId="1" applyNumberFormat="1" applyFont="1" applyFill="1" applyBorder="1" applyAlignment="1">
      <alignment horizontal="right" vertical="center" shrinkToFit="1"/>
    </xf>
    <xf numFmtId="176" fontId="5" fillId="0" borderId="0" xfId="1" applyNumberFormat="1" applyFont="1" applyFill="1" applyBorder="1" applyAlignment="1">
      <alignment horizontal="right" vertical="center" shrinkToFit="1"/>
    </xf>
    <xf numFmtId="176" fontId="5" fillId="0" borderId="14" xfId="4" applyNumberFormat="1" applyFont="1" applyFill="1" applyBorder="1" applyAlignment="1">
      <alignment horizontal="right" vertical="center" shrinkToFit="1"/>
    </xf>
    <xf numFmtId="176" fontId="5" fillId="0" borderId="15" xfId="1" applyNumberFormat="1" applyFont="1" applyFill="1" applyBorder="1" applyAlignment="1">
      <alignment horizontal="right" vertical="center" shrinkToFit="1"/>
    </xf>
    <xf numFmtId="176" fontId="5" fillId="0" borderId="16" xfId="1" applyNumberFormat="1" applyFont="1" applyFill="1" applyBorder="1" applyAlignment="1">
      <alignment horizontal="right" vertical="center" shrinkToFit="1"/>
    </xf>
    <xf numFmtId="176" fontId="5" fillId="0" borderId="8" xfId="1" quotePrefix="1" applyNumberFormat="1" applyFont="1" applyFill="1" applyBorder="1" applyAlignment="1">
      <alignment horizontal="right" vertical="center" shrinkToFit="1"/>
    </xf>
    <xf numFmtId="176" fontId="5" fillId="0" borderId="9" xfId="1" quotePrefix="1" applyNumberFormat="1" applyFont="1" applyFill="1" applyBorder="1" applyAlignment="1">
      <alignment horizontal="right" vertical="center" shrinkToFit="1"/>
    </xf>
    <xf numFmtId="38" fontId="5" fillId="3" borderId="5" xfId="4" applyNumberFormat="1" applyFont="1" applyFill="1" applyBorder="1" applyAlignment="1">
      <alignment horizontal="center" vertical="center" shrinkToFit="1"/>
    </xf>
    <xf numFmtId="176" fontId="5" fillId="3" borderId="5" xfId="1" applyNumberFormat="1" applyFont="1" applyFill="1" applyBorder="1" applyAlignment="1">
      <alignment horizontal="right" vertical="center" shrinkToFit="1"/>
    </xf>
    <xf numFmtId="176" fontId="5" fillId="3" borderId="3" xfId="4" applyNumberFormat="1" applyFont="1" applyFill="1" applyBorder="1" applyAlignment="1">
      <alignment horizontal="right" vertical="center" shrinkToFit="1"/>
    </xf>
    <xf numFmtId="176" fontId="5" fillId="3" borderId="3" xfId="1" applyNumberFormat="1" applyFont="1" applyFill="1" applyBorder="1" applyAlignment="1">
      <alignment horizontal="right" vertical="center" shrinkToFit="1"/>
    </xf>
    <xf numFmtId="0" fontId="11" fillId="3" borderId="6" xfId="4" applyFont="1" applyFill="1" applyBorder="1" applyAlignment="1">
      <alignment horizontal="center" vertical="center" shrinkToFit="1"/>
    </xf>
    <xf numFmtId="177" fontId="11" fillId="3" borderId="6" xfId="2" applyNumberFormat="1" applyFont="1" applyFill="1" applyBorder="1" applyAlignment="1">
      <alignment horizontal="right" vertical="center" shrinkToFit="1"/>
    </xf>
    <xf numFmtId="0" fontId="5" fillId="3" borderId="7" xfId="4" applyFont="1" applyFill="1" applyBorder="1" applyAlignment="1">
      <alignment horizontal="center" vertical="center" wrapText="1" shrinkToFit="1"/>
    </xf>
    <xf numFmtId="176" fontId="5" fillId="3" borderId="7" xfId="1" applyNumberFormat="1" applyFont="1" applyFill="1" applyBorder="1" applyAlignment="1">
      <alignment horizontal="right" vertical="center" shrinkToFit="1"/>
    </xf>
    <xf numFmtId="176" fontId="5" fillId="3" borderId="8" xfId="1" applyNumberFormat="1" applyFont="1" applyFill="1" applyBorder="1" applyAlignment="1">
      <alignment horizontal="right" vertical="center" shrinkToFit="1"/>
    </xf>
    <xf numFmtId="176" fontId="5" fillId="3" borderId="9" xfId="1" applyNumberFormat="1" applyFont="1" applyFill="1" applyBorder="1" applyAlignment="1">
      <alignment horizontal="right" vertical="center" shrinkToFit="1"/>
    </xf>
    <xf numFmtId="0" fontId="5" fillId="3" borderId="4" xfId="4" applyFont="1" applyFill="1" applyBorder="1" applyAlignment="1">
      <alignment horizontal="center" vertical="center" wrapText="1" shrinkToFit="1"/>
    </xf>
    <xf numFmtId="176" fontId="5" fillId="3" borderId="17" xfId="1" applyNumberFormat="1" applyFont="1" applyFill="1" applyBorder="1" applyAlignment="1">
      <alignment horizontal="right" vertical="center"/>
    </xf>
    <xf numFmtId="176" fontId="5" fillId="3" borderId="4" xfId="1" applyNumberFormat="1" applyFont="1" applyFill="1" applyBorder="1" applyAlignment="1">
      <alignment horizontal="right" vertical="center"/>
    </xf>
    <xf numFmtId="176" fontId="5" fillId="3" borderId="18" xfId="1" applyNumberFormat="1" applyFont="1" applyFill="1" applyBorder="1" applyAlignment="1">
      <alignment horizontal="right" vertical="center"/>
    </xf>
    <xf numFmtId="176" fontId="5" fillId="3" borderId="19" xfId="4" applyNumberFormat="1" applyFont="1" applyFill="1" applyBorder="1" applyAlignment="1">
      <alignment horizontal="right" vertical="center"/>
    </xf>
    <xf numFmtId="0" fontId="5" fillId="4" borderId="0" xfId="4" applyFont="1" applyFill="1" applyBorder="1" applyAlignment="1">
      <alignment vertical="center" wrapText="1" shrinkToFit="1"/>
    </xf>
    <xf numFmtId="0" fontId="5" fillId="4" borderId="0" xfId="4" applyFont="1" applyFill="1" applyAlignment="1">
      <alignment horizontal="center" vertical="center"/>
    </xf>
    <xf numFmtId="176" fontId="5" fillId="0" borderId="0" xfId="4" applyNumberFormat="1" applyFont="1" applyFill="1" applyAlignment="1">
      <alignment horizontal="center" vertical="center"/>
    </xf>
    <xf numFmtId="176" fontId="5" fillId="0" borderId="4" xfId="4" applyNumberFormat="1" applyFont="1" applyFill="1" applyBorder="1" applyAlignment="1">
      <alignment horizontal="right" vertical="center" shrinkToFit="1"/>
    </xf>
    <xf numFmtId="176" fontId="5" fillId="3" borderId="3" xfId="4" applyNumberFormat="1" applyFont="1" applyFill="1" applyBorder="1" applyAlignment="1">
      <alignment horizontal="right" vertical="center" shrinkToFit="1"/>
    </xf>
    <xf numFmtId="176" fontId="5" fillId="3" borderId="13" xfId="4" applyNumberFormat="1" applyFont="1" applyFill="1" applyBorder="1" applyAlignment="1">
      <alignment horizontal="right" vertical="center" shrinkToFit="1"/>
    </xf>
    <xf numFmtId="176" fontId="5" fillId="3" borderId="11" xfId="4" applyNumberFormat="1" applyFont="1" applyFill="1" applyBorder="1" applyAlignment="1">
      <alignment horizontal="right" vertical="center" shrinkToFit="1"/>
    </xf>
    <xf numFmtId="0" fontId="5" fillId="4" borderId="0" xfId="3" applyFont="1" applyFill="1" applyBorder="1" applyAlignment="1">
      <alignment horizontal="right" vertical="center"/>
    </xf>
    <xf numFmtId="0" fontId="5" fillId="4" borderId="14" xfId="3" applyFont="1" applyFill="1" applyBorder="1" applyAlignment="1">
      <alignment horizontal="right" vertical="center"/>
    </xf>
    <xf numFmtId="176" fontId="12" fillId="0" borderId="4" xfId="4" applyNumberFormat="1" applyFont="1" applyFill="1" applyBorder="1" applyAlignment="1">
      <alignment horizontal="right" vertical="center" shrinkToFit="1"/>
    </xf>
  </cellXfs>
  <cellStyles count="5">
    <cellStyle name="パーセント" xfId="2" builtinId="5"/>
    <cellStyle name="桁区切り" xfId="1" builtinId="6"/>
    <cellStyle name="標準" xfId="0" builtinId="0"/>
    <cellStyle name="標準_市町村63" xfId="4"/>
    <cellStyle name="標準_地域別外国人登録者数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J40"/>
  <sheetViews>
    <sheetView showGridLines="0" tabSelected="1" zoomScale="80" zoomScaleNormal="80" workbookViewId="0">
      <selection activeCell="B17" sqref="B17"/>
    </sheetView>
  </sheetViews>
  <sheetFormatPr defaultColWidth="8.75" defaultRowHeight="14.25"/>
  <cols>
    <col min="1" max="1" width="17.625" style="3" customWidth="1"/>
    <col min="2" max="10" width="12.5" style="3" customWidth="1"/>
    <col min="11" max="16384" width="8.75" style="3"/>
  </cols>
  <sheetData>
    <row r="1" spans="1:10" ht="25.5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0" ht="20.25" customHeight="1">
      <c r="A2" s="4"/>
      <c r="B2" s="2"/>
      <c r="C2" s="2"/>
      <c r="D2" s="2"/>
      <c r="E2" s="2"/>
      <c r="F2" s="2"/>
      <c r="G2" s="2"/>
      <c r="H2" s="2"/>
      <c r="J2" s="5" t="s">
        <v>1</v>
      </c>
    </row>
    <row r="3" spans="1:10" ht="20.25" customHeight="1">
      <c r="A3" s="6"/>
      <c r="H3" s="7"/>
      <c r="J3" s="8" t="s">
        <v>2</v>
      </c>
    </row>
    <row r="4" spans="1:10" s="14" customFormat="1" ht="75" customHeight="1">
      <c r="A4" s="9" t="s">
        <v>3</v>
      </c>
      <c r="B4" s="10" t="s">
        <v>4</v>
      </c>
      <c r="C4" s="11" t="s">
        <v>5</v>
      </c>
      <c r="D4" s="12" t="s">
        <v>6</v>
      </c>
      <c r="E4" s="12" t="s">
        <v>7</v>
      </c>
      <c r="F4" s="11" t="s">
        <v>8</v>
      </c>
      <c r="G4" s="11" t="s">
        <v>9</v>
      </c>
      <c r="H4" s="11" t="s">
        <v>10</v>
      </c>
      <c r="I4" s="11" t="s">
        <v>11</v>
      </c>
      <c r="J4" s="13" t="s">
        <v>12</v>
      </c>
    </row>
    <row r="5" spans="1:10" s="18" customFormat="1" ht="30" customHeight="1">
      <c r="A5" s="15" t="s">
        <v>13</v>
      </c>
      <c r="B5" s="16">
        <v>781</v>
      </c>
      <c r="C5" s="16">
        <v>183</v>
      </c>
      <c r="D5" s="16">
        <v>392</v>
      </c>
      <c r="E5" s="16">
        <v>271</v>
      </c>
      <c r="F5" s="16">
        <v>312</v>
      </c>
      <c r="G5" s="16">
        <v>692</v>
      </c>
      <c r="H5" s="17">
        <f>I5-SUM(B5:G5)</f>
        <v>826</v>
      </c>
      <c r="I5" s="16">
        <v>3457</v>
      </c>
      <c r="J5" s="62">
        <f>I5-I7</f>
        <v>252</v>
      </c>
    </row>
    <row r="6" spans="1:10" s="21" customFormat="1" ht="21" customHeight="1">
      <c r="A6" s="19" t="s">
        <v>14</v>
      </c>
      <c r="B6" s="20">
        <f>B5/B35</f>
        <v>8.5355191256830595E-2</v>
      </c>
      <c r="C6" s="20">
        <f t="shared" ref="C6:I6" si="0">C5/C35</f>
        <v>3.585423197492163E-2</v>
      </c>
      <c r="D6" s="20">
        <f t="shared" si="0"/>
        <v>8.4995663486556808E-2</v>
      </c>
      <c r="E6" s="20">
        <f t="shared" si="0"/>
        <v>7.3441734417344168E-2</v>
      </c>
      <c r="F6" s="20">
        <f t="shared" si="0"/>
        <v>8.5456039441248979E-2</v>
      </c>
      <c r="G6" s="20">
        <f t="shared" si="0"/>
        <v>0.29686829686829685</v>
      </c>
      <c r="H6" s="20">
        <f t="shared" si="0"/>
        <v>0.11876347951114306</v>
      </c>
      <c r="I6" s="20">
        <f t="shared" si="0"/>
        <v>9.7399487222832676E-2</v>
      </c>
      <c r="J6" s="68"/>
    </row>
    <row r="7" spans="1:10" s="18" customFormat="1" ht="30" customHeight="1">
      <c r="A7" s="22" t="s">
        <v>15</v>
      </c>
      <c r="B7" s="23">
        <v>742</v>
      </c>
      <c r="C7" s="24">
        <v>189</v>
      </c>
      <c r="D7" s="24">
        <v>368</v>
      </c>
      <c r="E7" s="25">
        <v>282</v>
      </c>
      <c r="F7" s="23">
        <v>236</v>
      </c>
      <c r="G7" s="23">
        <v>668</v>
      </c>
      <c r="H7" s="24">
        <v>720</v>
      </c>
      <c r="I7" s="26">
        <v>3205</v>
      </c>
      <c r="J7" s="62"/>
    </row>
    <row r="8" spans="1:10" s="18" customFormat="1" ht="30" customHeight="1">
      <c r="A8" s="15" t="s">
        <v>16</v>
      </c>
      <c r="B8" s="16">
        <v>1111</v>
      </c>
      <c r="C8" s="16">
        <v>862</v>
      </c>
      <c r="D8" s="16">
        <v>193</v>
      </c>
      <c r="E8" s="16">
        <v>403</v>
      </c>
      <c r="F8" s="16">
        <v>545</v>
      </c>
      <c r="G8" s="16">
        <v>307</v>
      </c>
      <c r="H8" s="17">
        <f>I8-SUM(B8:G8)</f>
        <v>1244</v>
      </c>
      <c r="I8" s="16">
        <v>4665</v>
      </c>
      <c r="J8" s="62">
        <f>I8-I10</f>
        <v>421</v>
      </c>
    </row>
    <row r="9" spans="1:10" s="21" customFormat="1" ht="21" customHeight="1">
      <c r="A9" s="19" t="s">
        <v>14</v>
      </c>
      <c r="B9" s="20">
        <f>B8/B35</f>
        <v>0.12142076502732241</v>
      </c>
      <c r="C9" s="20">
        <f t="shared" ref="C9:I9" si="1">C8/C35</f>
        <v>0.1688871473354232</v>
      </c>
      <c r="D9" s="20">
        <f t="shared" si="1"/>
        <v>4.1847354726799652E-2</v>
      </c>
      <c r="E9" s="20">
        <f t="shared" si="1"/>
        <v>0.10921409214092141</v>
      </c>
      <c r="F9" s="20">
        <f t="shared" si="1"/>
        <v>0.14927417145987401</v>
      </c>
      <c r="G9" s="20">
        <f t="shared" si="1"/>
        <v>0.13170313170313169</v>
      </c>
      <c r="H9" s="27">
        <f t="shared" si="1"/>
        <v>0.17886412652767794</v>
      </c>
      <c r="I9" s="20">
        <f t="shared" si="1"/>
        <v>0.13143436734003888</v>
      </c>
      <c r="J9" s="62"/>
    </row>
    <row r="10" spans="1:10" s="18" customFormat="1" ht="30" customHeight="1">
      <c r="A10" s="22" t="s">
        <v>15</v>
      </c>
      <c r="B10" s="23">
        <v>1111</v>
      </c>
      <c r="C10" s="24">
        <v>700</v>
      </c>
      <c r="D10" s="24">
        <v>160</v>
      </c>
      <c r="E10" s="25">
        <v>412</v>
      </c>
      <c r="F10" s="23">
        <v>420</v>
      </c>
      <c r="G10" s="23">
        <v>313</v>
      </c>
      <c r="H10" s="28">
        <v>1128</v>
      </c>
      <c r="I10" s="26">
        <v>4244</v>
      </c>
      <c r="J10" s="62"/>
    </row>
    <row r="11" spans="1:10" s="18" customFormat="1" ht="30" customHeight="1">
      <c r="A11" s="15" t="s">
        <v>17</v>
      </c>
      <c r="B11" s="16">
        <v>701</v>
      </c>
      <c r="C11" s="16">
        <v>566</v>
      </c>
      <c r="D11" s="16">
        <v>695</v>
      </c>
      <c r="E11" s="16">
        <v>343</v>
      </c>
      <c r="F11" s="16">
        <v>461</v>
      </c>
      <c r="G11" s="16">
        <v>157</v>
      </c>
      <c r="H11" s="17">
        <f>I11-SUM(B11:G11)</f>
        <v>661</v>
      </c>
      <c r="I11" s="16">
        <v>3584</v>
      </c>
      <c r="J11" s="62">
        <f>I11-I13</f>
        <v>148</v>
      </c>
    </row>
    <row r="12" spans="1:10" s="29" customFormat="1" ht="21" customHeight="1">
      <c r="A12" s="19" t="s">
        <v>14</v>
      </c>
      <c r="B12" s="20">
        <f>B11/B35</f>
        <v>7.6612021857923499E-2</v>
      </c>
      <c r="C12" s="20">
        <f t="shared" ref="C12:I12" si="2">C11/C35</f>
        <v>0.11089341692789968</v>
      </c>
      <c r="D12" s="20">
        <f t="shared" si="2"/>
        <v>0.15069384215091067</v>
      </c>
      <c r="E12" s="20">
        <f t="shared" si="2"/>
        <v>9.2953929539295391E-2</v>
      </c>
      <c r="F12" s="20">
        <f t="shared" si="2"/>
        <v>0.1262667762256916</v>
      </c>
      <c r="G12" s="20">
        <f t="shared" si="2"/>
        <v>6.7353067353067356E-2</v>
      </c>
      <c r="H12" s="20">
        <f t="shared" si="2"/>
        <v>9.5039539899352987E-2</v>
      </c>
      <c r="I12" s="20">
        <f t="shared" si="2"/>
        <v>0.10097765756628067</v>
      </c>
      <c r="J12" s="62"/>
    </row>
    <row r="13" spans="1:10" s="30" customFormat="1" ht="30" customHeight="1">
      <c r="A13" s="22" t="s">
        <v>15</v>
      </c>
      <c r="B13" s="23">
        <v>723</v>
      </c>
      <c r="C13" s="24">
        <v>562</v>
      </c>
      <c r="D13" s="24">
        <v>691</v>
      </c>
      <c r="E13" s="25">
        <v>345</v>
      </c>
      <c r="F13" s="23">
        <v>367</v>
      </c>
      <c r="G13" s="23">
        <v>126</v>
      </c>
      <c r="H13" s="24">
        <v>622</v>
      </c>
      <c r="I13" s="26">
        <v>3436</v>
      </c>
      <c r="J13" s="62"/>
    </row>
    <row r="14" spans="1:10" s="18" customFormat="1" ht="30" customHeight="1">
      <c r="A14" s="15" t="s">
        <v>18</v>
      </c>
      <c r="B14" s="16">
        <v>819</v>
      </c>
      <c r="C14" s="16">
        <v>1610</v>
      </c>
      <c r="D14" s="16">
        <v>839</v>
      </c>
      <c r="E14" s="16">
        <v>222</v>
      </c>
      <c r="F14" s="16">
        <v>416</v>
      </c>
      <c r="G14" s="16">
        <v>88</v>
      </c>
      <c r="H14" s="17">
        <f>I14-SUM(B14:G14)</f>
        <v>520</v>
      </c>
      <c r="I14" s="16">
        <v>4514</v>
      </c>
      <c r="J14" s="62">
        <f>I14-I16</f>
        <v>352</v>
      </c>
    </row>
    <row r="15" spans="1:10" s="29" customFormat="1" ht="21" customHeight="1">
      <c r="A15" s="19" t="s">
        <v>14</v>
      </c>
      <c r="B15" s="20">
        <f>B14/B35</f>
        <v>8.9508196721311481E-2</v>
      </c>
      <c r="C15" s="20">
        <f t="shared" ref="C15:I15" si="3">C14/C35</f>
        <v>0.31543887147335425</v>
      </c>
      <c r="D15" s="20">
        <f t="shared" si="3"/>
        <v>0.18191673894189073</v>
      </c>
      <c r="E15" s="20">
        <f t="shared" si="3"/>
        <v>6.0162601626016263E-2</v>
      </c>
      <c r="F15" s="20">
        <f t="shared" si="3"/>
        <v>0.11394138592166529</v>
      </c>
      <c r="G15" s="20">
        <f t="shared" si="3"/>
        <v>3.7752037752037754E-2</v>
      </c>
      <c r="H15" s="20">
        <f t="shared" si="3"/>
        <v>7.476635514018691E-2</v>
      </c>
      <c r="I15" s="20">
        <f t="shared" si="3"/>
        <v>0.12718000732538812</v>
      </c>
      <c r="J15" s="62"/>
    </row>
    <row r="16" spans="1:10" s="30" customFormat="1" ht="30" customHeight="1">
      <c r="A16" s="22" t="s">
        <v>15</v>
      </c>
      <c r="B16" s="31">
        <v>772</v>
      </c>
      <c r="C16" s="26">
        <v>1518</v>
      </c>
      <c r="D16" s="26">
        <v>815</v>
      </c>
      <c r="E16" s="32">
        <v>231</v>
      </c>
      <c r="F16" s="31">
        <v>302</v>
      </c>
      <c r="G16" s="31">
        <v>80</v>
      </c>
      <c r="H16" s="24">
        <v>444</v>
      </c>
      <c r="I16" s="26">
        <v>4162</v>
      </c>
      <c r="J16" s="62"/>
    </row>
    <row r="17" spans="1:10" s="18" customFormat="1" ht="30" customHeight="1">
      <c r="A17" s="33" t="s">
        <v>19</v>
      </c>
      <c r="B17" s="16">
        <v>1396</v>
      </c>
      <c r="C17" s="16">
        <v>412</v>
      </c>
      <c r="D17" s="16">
        <v>578</v>
      </c>
      <c r="E17" s="16">
        <v>108</v>
      </c>
      <c r="F17" s="16">
        <v>263</v>
      </c>
      <c r="G17" s="16">
        <v>57</v>
      </c>
      <c r="H17" s="17">
        <f>I17-SUM(B17:G17)</f>
        <v>184</v>
      </c>
      <c r="I17" s="16">
        <v>2998</v>
      </c>
      <c r="J17" s="62">
        <f>I17-I19</f>
        <v>179</v>
      </c>
    </row>
    <row r="18" spans="1:10" s="29" customFormat="1" ht="21" customHeight="1">
      <c r="A18" s="19" t="s">
        <v>14</v>
      </c>
      <c r="B18" s="20">
        <f>B17/B35</f>
        <v>0.15256830601092897</v>
      </c>
      <c r="C18" s="20">
        <f t="shared" ref="C18:I18" si="4">C17/C35</f>
        <v>8.0721003134796243E-2</v>
      </c>
      <c r="D18" s="20">
        <f t="shared" si="4"/>
        <v>0.12532523850823937</v>
      </c>
      <c r="E18" s="20">
        <f t="shared" si="4"/>
        <v>2.9268292682926831E-2</v>
      </c>
      <c r="F18" s="20">
        <f t="shared" si="4"/>
        <v>7.20350588879759E-2</v>
      </c>
      <c r="G18" s="20">
        <f t="shared" si="4"/>
        <v>2.4453024453024452E-2</v>
      </c>
      <c r="H18" s="20">
        <f t="shared" si="4"/>
        <v>2.6455787203450754E-2</v>
      </c>
      <c r="I18" s="20">
        <f t="shared" si="4"/>
        <v>8.4467359761079649E-2</v>
      </c>
      <c r="J18" s="62"/>
    </row>
    <row r="19" spans="1:10" s="30" customFormat="1" ht="30" customHeight="1">
      <c r="A19" s="22" t="s">
        <v>15</v>
      </c>
      <c r="B19" s="31">
        <v>1411</v>
      </c>
      <c r="C19" s="26">
        <v>409</v>
      </c>
      <c r="D19" s="26">
        <v>538</v>
      </c>
      <c r="E19" s="32">
        <v>106</v>
      </c>
      <c r="F19" s="31">
        <v>113</v>
      </c>
      <c r="G19" s="31">
        <v>63</v>
      </c>
      <c r="H19" s="24">
        <v>179</v>
      </c>
      <c r="I19" s="26">
        <v>2819</v>
      </c>
      <c r="J19" s="62"/>
    </row>
    <row r="20" spans="1:10" s="18" customFormat="1" ht="30" customHeight="1">
      <c r="A20" s="34" t="s">
        <v>20</v>
      </c>
      <c r="B20" s="16">
        <v>82</v>
      </c>
      <c r="C20" s="16">
        <v>16</v>
      </c>
      <c r="D20" s="16">
        <v>119</v>
      </c>
      <c r="E20" s="16">
        <v>40</v>
      </c>
      <c r="F20" s="16">
        <v>19</v>
      </c>
      <c r="G20" s="16">
        <v>7</v>
      </c>
      <c r="H20" s="17">
        <f>I20-SUM(B20:G20)</f>
        <v>33</v>
      </c>
      <c r="I20" s="16">
        <v>316</v>
      </c>
      <c r="J20" s="62">
        <f>I20-I22</f>
        <v>-11</v>
      </c>
    </row>
    <row r="21" spans="1:10" s="29" customFormat="1" ht="21" customHeight="1">
      <c r="A21" s="19" t="s">
        <v>14</v>
      </c>
      <c r="B21" s="20">
        <f>B20/B35</f>
        <v>8.9617486338797823E-3</v>
      </c>
      <c r="C21" s="20">
        <f t="shared" ref="C21:I21" si="5">C20/C35</f>
        <v>3.134796238244514E-3</v>
      </c>
      <c r="D21" s="20">
        <f t="shared" si="5"/>
        <v>2.5802254986990458E-2</v>
      </c>
      <c r="E21" s="20">
        <f t="shared" si="5"/>
        <v>1.0840108401084011E-2</v>
      </c>
      <c r="F21" s="20">
        <f t="shared" si="5"/>
        <v>5.2040536839222133E-3</v>
      </c>
      <c r="G21" s="20">
        <f t="shared" si="5"/>
        <v>3.003003003003003E-3</v>
      </c>
      <c r="H21" s="20">
        <f t="shared" si="5"/>
        <v>4.7447879223580158E-3</v>
      </c>
      <c r="I21" s="20">
        <f t="shared" si="5"/>
        <v>8.9031640041698362E-3</v>
      </c>
      <c r="J21" s="62"/>
    </row>
    <row r="22" spans="1:10" s="30" customFormat="1" ht="30" customHeight="1">
      <c r="A22" s="22" t="s">
        <v>15</v>
      </c>
      <c r="B22" s="31">
        <v>87</v>
      </c>
      <c r="C22" s="26">
        <v>22</v>
      </c>
      <c r="D22" s="26">
        <v>125</v>
      </c>
      <c r="E22" s="32">
        <v>41</v>
      </c>
      <c r="F22" s="31">
        <v>9</v>
      </c>
      <c r="G22" s="31">
        <v>18</v>
      </c>
      <c r="H22" s="24">
        <v>25</v>
      </c>
      <c r="I22" s="26">
        <v>327</v>
      </c>
      <c r="J22" s="62"/>
    </row>
    <row r="23" spans="1:10" s="18" customFormat="1" ht="30" customHeight="1">
      <c r="A23" s="35" t="s">
        <v>21</v>
      </c>
      <c r="B23" s="16">
        <v>1587</v>
      </c>
      <c r="C23" s="16">
        <v>899</v>
      </c>
      <c r="D23" s="16">
        <v>993</v>
      </c>
      <c r="E23" s="16">
        <v>1325</v>
      </c>
      <c r="F23" s="16">
        <v>572</v>
      </c>
      <c r="G23" s="16">
        <v>279</v>
      </c>
      <c r="H23" s="17">
        <f>I23-SUM(B23:G23)</f>
        <v>1066</v>
      </c>
      <c r="I23" s="16">
        <v>6721</v>
      </c>
      <c r="J23" s="62">
        <f>I23-I25</f>
        <v>287</v>
      </c>
    </row>
    <row r="24" spans="1:10" s="29" customFormat="1" ht="21" customHeight="1">
      <c r="A24" s="19" t="s">
        <v>14</v>
      </c>
      <c r="B24" s="20">
        <f>B23/B35</f>
        <v>0.17344262295081966</v>
      </c>
      <c r="C24" s="20">
        <f t="shared" ref="C24:I24" si="6">C23/C35</f>
        <v>0.17613636363636365</v>
      </c>
      <c r="D24" s="20">
        <f t="shared" si="6"/>
        <v>0.2153078924544666</v>
      </c>
      <c r="E24" s="20">
        <f t="shared" si="6"/>
        <v>0.35907859078590787</v>
      </c>
      <c r="F24" s="20">
        <f t="shared" si="6"/>
        <v>0.15666940564228979</v>
      </c>
      <c r="G24" s="20">
        <f t="shared" si="6"/>
        <v>0.11969111969111969</v>
      </c>
      <c r="H24" s="20">
        <f t="shared" si="6"/>
        <v>0.15327102803738318</v>
      </c>
      <c r="I24" s="20">
        <f t="shared" si="6"/>
        <v>0.18936128250640971</v>
      </c>
      <c r="J24" s="62"/>
    </row>
    <row r="25" spans="1:10" s="30" customFormat="1" ht="30" customHeight="1">
      <c r="A25" s="22" t="s">
        <v>15</v>
      </c>
      <c r="B25" s="36">
        <v>1594</v>
      </c>
      <c r="C25" s="37">
        <v>944</v>
      </c>
      <c r="D25" s="37">
        <v>937</v>
      </c>
      <c r="E25" s="38">
        <v>1323</v>
      </c>
      <c r="F25" s="31">
        <v>390</v>
      </c>
      <c r="G25" s="31">
        <v>275</v>
      </c>
      <c r="H25" s="24">
        <v>971</v>
      </c>
      <c r="I25" s="26">
        <v>6434</v>
      </c>
      <c r="J25" s="62"/>
    </row>
    <row r="26" spans="1:10" s="18" customFormat="1" ht="30" customHeight="1">
      <c r="A26" s="34" t="s">
        <v>22</v>
      </c>
      <c r="B26" s="17">
        <v>202</v>
      </c>
      <c r="C26" s="17">
        <v>86</v>
      </c>
      <c r="D26" s="17">
        <v>121</v>
      </c>
      <c r="E26" s="17">
        <v>133</v>
      </c>
      <c r="F26" s="39">
        <v>145</v>
      </c>
      <c r="G26" s="17">
        <v>64</v>
      </c>
      <c r="H26" s="17">
        <f>I26-SUM(B26:G26)</f>
        <v>1066</v>
      </c>
      <c r="I26" s="16">
        <v>1817</v>
      </c>
      <c r="J26" s="62">
        <f>I26-I28</f>
        <v>359</v>
      </c>
    </row>
    <row r="27" spans="1:10" s="29" customFormat="1" ht="21" customHeight="1">
      <c r="A27" s="19" t="s">
        <v>14</v>
      </c>
      <c r="B27" s="20">
        <f>B26/B35</f>
        <v>2.2076502732240436E-2</v>
      </c>
      <c r="C27" s="20">
        <f t="shared" ref="C27:I27" si="7">C26/C35</f>
        <v>1.6849529780564265E-2</v>
      </c>
      <c r="D27" s="20">
        <f t="shared" si="7"/>
        <v>2.6235906331309625E-2</v>
      </c>
      <c r="E27" s="20">
        <f t="shared" si="7"/>
        <v>3.6043360433604336E-2</v>
      </c>
      <c r="F27" s="20">
        <f t="shared" si="7"/>
        <v>3.9715146535195839E-2</v>
      </c>
      <c r="G27" s="20">
        <f t="shared" si="7"/>
        <v>2.7456027456027456E-2</v>
      </c>
      <c r="H27" s="20">
        <f t="shared" si="7"/>
        <v>0.15327102803738318</v>
      </c>
      <c r="I27" s="20">
        <f t="shared" si="7"/>
        <v>5.1193193023976562E-2</v>
      </c>
      <c r="J27" s="62"/>
    </row>
    <row r="28" spans="1:10" s="30" customFormat="1" ht="30" customHeight="1">
      <c r="A28" s="22" t="s">
        <v>15</v>
      </c>
      <c r="B28" s="40">
        <v>194</v>
      </c>
      <c r="C28" s="41">
        <v>74</v>
      </c>
      <c r="D28" s="26">
        <v>133</v>
      </c>
      <c r="E28" s="40">
        <v>133</v>
      </c>
      <c r="F28" s="31">
        <v>101</v>
      </c>
      <c r="G28" s="26">
        <v>62</v>
      </c>
      <c r="H28" s="24">
        <v>761</v>
      </c>
      <c r="I28" s="31">
        <v>1458</v>
      </c>
      <c r="J28" s="62"/>
    </row>
    <row r="29" spans="1:10" s="18" customFormat="1" ht="30" customHeight="1">
      <c r="A29" s="34" t="s">
        <v>23</v>
      </c>
      <c r="B29" s="17">
        <v>2043</v>
      </c>
      <c r="C29" s="17">
        <v>376</v>
      </c>
      <c r="D29" s="17">
        <v>524</v>
      </c>
      <c r="E29" s="17">
        <v>794</v>
      </c>
      <c r="F29" s="39">
        <v>776</v>
      </c>
      <c r="G29" s="17">
        <v>569</v>
      </c>
      <c r="H29" s="17">
        <f>I29-SUM(B29:G29)</f>
        <v>918</v>
      </c>
      <c r="I29" s="16">
        <v>6000</v>
      </c>
      <c r="J29" s="62">
        <f>I29-I31</f>
        <v>429</v>
      </c>
    </row>
    <row r="30" spans="1:10" s="29" customFormat="1" ht="21" customHeight="1">
      <c r="A30" s="19" t="s">
        <v>14</v>
      </c>
      <c r="B30" s="20">
        <f>B29/B35</f>
        <v>0.22327868852459015</v>
      </c>
      <c r="C30" s="20">
        <f t="shared" ref="C30:I30" si="8">C29/C35</f>
        <v>7.3667711598746077E-2</v>
      </c>
      <c r="D30" s="20">
        <f t="shared" si="8"/>
        <v>0.11361665221162186</v>
      </c>
      <c r="E30" s="20">
        <f t="shared" si="8"/>
        <v>0.21517615176151761</v>
      </c>
      <c r="F30" s="20">
        <f t="shared" si="8"/>
        <v>0.21254450835387564</v>
      </c>
      <c r="G30" s="20">
        <f t="shared" si="8"/>
        <v>0.24410124410124409</v>
      </c>
      <c r="H30" s="20">
        <f t="shared" si="8"/>
        <v>0.13199137311286843</v>
      </c>
      <c r="I30" s="20">
        <f t="shared" si="8"/>
        <v>0.1690474178006931</v>
      </c>
      <c r="J30" s="62"/>
    </row>
    <row r="31" spans="1:10" s="30" customFormat="1" ht="30" customHeight="1">
      <c r="A31" s="22" t="s">
        <v>15</v>
      </c>
      <c r="B31" s="42">
        <v>2055</v>
      </c>
      <c r="C31" s="43">
        <v>334</v>
      </c>
      <c r="D31" s="42">
        <v>506</v>
      </c>
      <c r="E31" s="42">
        <v>777</v>
      </c>
      <c r="F31" s="42">
        <v>529</v>
      </c>
      <c r="G31" s="42">
        <v>552</v>
      </c>
      <c r="H31" s="24">
        <v>818</v>
      </c>
      <c r="I31" s="31">
        <v>5571</v>
      </c>
      <c r="J31" s="62"/>
    </row>
    <row r="32" spans="1:10" s="18" customFormat="1" ht="30" customHeight="1">
      <c r="A32" s="34" t="s">
        <v>24</v>
      </c>
      <c r="B32" s="16">
        <v>428</v>
      </c>
      <c r="C32" s="16">
        <v>94</v>
      </c>
      <c r="D32" s="16">
        <v>158</v>
      </c>
      <c r="E32" s="16">
        <v>51</v>
      </c>
      <c r="F32" s="16">
        <v>142</v>
      </c>
      <c r="G32" s="16">
        <v>111</v>
      </c>
      <c r="H32" s="17">
        <f>I32-SUM(B32:G32)</f>
        <v>437</v>
      </c>
      <c r="I32" s="16">
        <v>1421</v>
      </c>
      <c r="J32" s="62">
        <f>I32-I34</f>
        <v>140</v>
      </c>
    </row>
    <row r="33" spans="1:10" s="29" customFormat="1" ht="21" customHeight="1">
      <c r="A33" s="19" t="s">
        <v>14</v>
      </c>
      <c r="B33" s="20">
        <f>B32/B35</f>
        <v>4.6775956284153007E-2</v>
      </c>
      <c r="C33" s="20">
        <f t="shared" ref="C33:I33" si="9">C32/C35</f>
        <v>1.8416927899686519E-2</v>
      </c>
      <c r="D33" s="20">
        <f t="shared" si="9"/>
        <v>3.4258456201214225E-2</v>
      </c>
      <c r="E33" s="20">
        <f t="shared" si="9"/>
        <v>1.3821138211382113E-2</v>
      </c>
      <c r="F33" s="20">
        <f t="shared" si="9"/>
        <v>3.8893453848260748E-2</v>
      </c>
      <c r="G33" s="20">
        <f t="shared" si="9"/>
        <v>4.7619047619047616E-2</v>
      </c>
      <c r="H33" s="20">
        <f t="shared" si="9"/>
        <v>6.2832494608195538E-2</v>
      </c>
      <c r="I33" s="20">
        <f t="shared" si="9"/>
        <v>4.0036063449130813E-2</v>
      </c>
      <c r="J33" s="62"/>
    </row>
    <row r="34" spans="1:10" s="30" customFormat="1" ht="30" customHeight="1">
      <c r="A34" s="22" t="s">
        <v>15</v>
      </c>
      <c r="B34" s="31">
        <v>407</v>
      </c>
      <c r="C34" s="26">
        <v>104</v>
      </c>
      <c r="D34" s="26">
        <v>146</v>
      </c>
      <c r="E34" s="32">
        <v>55</v>
      </c>
      <c r="F34" s="26">
        <v>120</v>
      </c>
      <c r="G34" s="26">
        <v>110</v>
      </c>
      <c r="H34" s="24">
        <v>339</v>
      </c>
      <c r="I34" s="26">
        <v>1281</v>
      </c>
      <c r="J34" s="62"/>
    </row>
    <row r="35" spans="1:10" s="18" customFormat="1" ht="30" customHeight="1">
      <c r="A35" s="44" t="s">
        <v>11</v>
      </c>
      <c r="B35" s="45">
        <f t="shared" ref="B35:I36" si="10">B5+B8+B11+B14+B17+B20+B23+B26+B29+B32</f>
        <v>9150</v>
      </c>
      <c r="C35" s="45">
        <f t="shared" si="10"/>
        <v>5104</v>
      </c>
      <c r="D35" s="45">
        <f t="shared" si="10"/>
        <v>4612</v>
      </c>
      <c r="E35" s="45">
        <f t="shared" si="10"/>
        <v>3690</v>
      </c>
      <c r="F35" s="45">
        <f t="shared" si="10"/>
        <v>3651</v>
      </c>
      <c r="G35" s="45">
        <f t="shared" si="10"/>
        <v>2331</v>
      </c>
      <c r="H35" s="46">
        <f>I35-SUM(B35:G35)</f>
        <v>6955</v>
      </c>
      <c r="I35" s="47">
        <f>I5+I8+I11+I14+I17+I20+I23+I26+I29+I32</f>
        <v>35493</v>
      </c>
      <c r="J35" s="63">
        <f>I35-I37</f>
        <v>2556</v>
      </c>
    </row>
    <row r="36" spans="1:10" s="29" customFormat="1" ht="21" customHeight="1">
      <c r="A36" s="48" t="s">
        <v>14</v>
      </c>
      <c r="B36" s="49">
        <f>B6+B9+B12+B15+B18+B21+B24+B27+B30+B33</f>
        <v>1</v>
      </c>
      <c r="C36" s="49">
        <f t="shared" si="10"/>
        <v>1</v>
      </c>
      <c r="D36" s="49">
        <f t="shared" si="10"/>
        <v>1</v>
      </c>
      <c r="E36" s="49">
        <f t="shared" si="10"/>
        <v>1</v>
      </c>
      <c r="F36" s="49">
        <f t="shared" si="10"/>
        <v>1</v>
      </c>
      <c r="G36" s="49">
        <f t="shared" si="10"/>
        <v>1</v>
      </c>
      <c r="H36" s="49">
        <f t="shared" si="10"/>
        <v>1.0000000000000002</v>
      </c>
      <c r="I36" s="49">
        <f t="shared" si="10"/>
        <v>0.99999999999999989</v>
      </c>
      <c r="J36" s="64"/>
    </row>
    <row r="37" spans="1:10" s="30" customFormat="1" ht="30" customHeight="1">
      <c r="A37" s="50" t="s">
        <v>15</v>
      </c>
      <c r="B37" s="51">
        <f t="shared" ref="B37:H37" si="11">SUM(B7,B10,B13,B16,B19,B22,B25,B28,B31,B34)</f>
        <v>9096</v>
      </c>
      <c r="C37" s="52">
        <f t="shared" si="11"/>
        <v>4856</v>
      </c>
      <c r="D37" s="52">
        <f t="shared" si="11"/>
        <v>4419</v>
      </c>
      <c r="E37" s="53">
        <f t="shared" si="11"/>
        <v>3705</v>
      </c>
      <c r="F37" s="52">
        <f t="shared" si="11"/>
        <v>2587</v>
      </c>
      <c r="G37" s="52">
        <f t="shared" si="11"/>
        <v>2267</v>
      </c>
      <c r="H37" s="52">
        <f t="shared" si="11"/>
        <v>6007</v>
      </c>
      <c r="I37" s="52">
        <f>SUM(I7,I10,I13,I16,I19,I22,I25,I28,I31,I34)</f>
        <v>32937</v>
      </c>
      <c r="J37" s="64"/>
    </row>
    <row r="38" spans="1:10" ht="51" customHeight="1">
      <c r="A38" s="54" t="s">
        <v>12</v>
      </c>
      <c r="B38" s="55">
        <f t="shared" ref="B38:H38" si="12">B35-B37</f>
        <v>54</v>
      </c>
      <c r="C38" s="56">
        <f t="shared" si="12"/>
        <v>248</v>
      </c>
      <c r="D38" s="56">
        <f t="shared" si="12"/>
        <v>193</v>
      </c>
      <c r="E38" s="57">
        <f t="shared" si="12"/>
        <v>-15</v>
      </c>
      <c r="F38" s="56">
        <f t="shared" si="12"/>
        <v>1064</v>
      </c>
      <c r="G38" s="56">
        <f t="shared" si="12"/>
        <v>64</v>
      </c>
      <c r="H38" s="56">
        <f t="shared" si="12"/>
        <v>948</v>
      </c>
      <c r="I38" s="58"/>
      <c r="J38" s="65"/>
    </row>
    <row r="39" spans="1:10" s="60" customFormat="1">
      <c r="A39" s="59"/>
      <c r="H39" s="66"/>
      <c r="I39" s="66"/>
      <c r="J39" s="67"/>
    </row>
    <row r="40" spans="1:10">
      <c r="H40" s="61"/>
      <c r="I40" s="61"/>
    </row>
  </sheetData>
  <mergeCells count="12">
    <mergeCell ref="H39:J39"/>
    <mergeCell ref="J5:J7"/>
    <mergeCell ref="J8:J10"/>
    <mergeCell ref="J11:J13"/>
    <mergeCell ref="J14:J16"/>
    <mergeCell ref="J17:J19"/>
    <mergeCell ref="J20:J22"/>
    <mergeCell ref="J23:J25"/>
    <mergeCell ref="J26:J28"/>
    <mergeCell ref="J29:J31"/>
    <mergeCell ref="J32:J34"/>
    <mergeCell ref="J35:J38"/>
  </mergeCells>
  <phoneticPr fontId="3"/>
  <printOptions horizontalCentered="1"/>
  <pageMargins left="0.39370078740157483" right="0.39370078740157483" top="0.59055118110236227" bottom="0.39370078740157483" header="0.19685039370078741" footer="0.23622047244094491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【H30】広域別・主な国籍・地域別</vt:lpstr>
      <vt:lpstr>【H30】広域別・主な国籍・地域別!Print_Area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Administrator;長野県国際課</dc:creator>
  <cp:lastModifiedBy>Administrator</cp:lastModifiedBy>
  <dcterms:created xsi:type="dcterms:W3CDTF">2019-03-15T06:39:01Z</dcterms:created>
  <dcterms:modified xsi:type="dcterms:W3CDTF">2019-03-15T07:49:04Z</dcterms:modified>
</cp:coreProperties>
</file>