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-15" yWindow="-15" windowWidth="10260" windowHeight="8340" tabRatio="731"/>
  </bookViews>
  <sheets>
    <sheet name="28" sheetId="8" r:id="rId1"/>
    <sheet name="20全国箇所数" sheetId="7" state="hidden" r:id="rId2"/>
    <sheet name="20全国給水人口" sheetId="6" state="hidden" r:id="rId3"/>
  </sheets>
  <externalReferences>
    <externalReference r:id="rId4"/>
    <externalReference r:id="rId5"/>
  </externalReferences>
  <definedNames>
    <definedName name="\0">#REF!</definedName>
    <definedName name="\a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\u">#REF!</definedName>
    <definedName name="MENU" localSheetId="0">[2]現在・計画給水人口!#REF!</definedName>
    <definedName name="MENU">[2]現在・計画給水人口!#REF!</definedName>
    <definedName name="MES_HOGO">#REF!</definedName>
    <definedName name="MES_KAIJO">#REF!</definedName>
    <definedName name="MESSAGE" localSheetId="0">[1]現在・計画給水人口!#REF!</definedName>
    <definedName name="MESSAGE">[1]現在・計画給水人口!#REF!</definedName>
    <definedName name="印刷範囲" localSheetId="0">'28'!$B$3:$H$57</definedName>
    <definedName name="印刷範囲">#REF!</definedName>
    <definedName name="入力範囲" localSheetId="0">#REF!</definedName>
    <definedName name="入力範囲">#REF!</definedName>
    <definedName name="年度" localSheetId="0">#REF!</definedName>
    <definedName name="年度">#REF!</definedName>
  </definedNames>
  <calcPr calcId="152511"/>
</workbook>
</file>

<file path=xl/calcChain.xml><?xml version="1.0" encoding="utf-8"?>
<calcChain xmlns="http://schemas.openxmlformats.org/spreadsheetml/2006/main">
  <c r="G53" i="8" l="1"/>
  <c r="F25" i="8"/>
  <c r="F26" i="8"/>
  <c r="F27" i="8"/>
  <c r="F28" i="8"/>
  <c r="G28" i="8"/>
  <c r="F29" i="8"/>
  <c r="F30" i="8"/>
  <c r="F31" i="8"/>
  <c r="F32" i="8"/>
  <c r="G32" i="8"/>
  <c r="F33" i="8"/>
  <c r="F34" i="8"/>
  <c r="F35" i="8"/>
  <c r="F36" i="8"/>
  <c r="G36" i="8"/>
  <c r="F37" i="8"/>
  <c r="F38" i="8"/>
  <c r="G38" i="8"/>
  <c r="F39" i="8"/>
  <c r="F40" i="8"/>
  <c r="G40" i="8"/>
  <c r="F41" i="8"/>
  <c r="F42" i="8"/>
  <c r="G42" i="8"/>
  <c r="F43" i="8"/>
  <c r="F44" i="8"/>
  <c r="F45" i="8"/>
  <c r="F46" i="8"/>
  <c r="G46" i="8"/>
  <c r="F47" i="8"/>
  <c r="F48" i="8"/>
  <c r="G48" i="8"/>
  <c r="F49" i="8"/>
  <c r="F50" i="8"/>
  <c r="G50" i="8"/>
  <c r="F51" i="8"/>
  <c r="F7" i="8"/>
  <c r="G7" i="8"/>
  <c r="F8" i="8"/>
  <c r="F9" i="8"/>
  <c r="G9" i="8"/>
  <c r="F10" i="8"/>
  <c r="F11" i="8"/>
  <c r="F12" i="8"/>
  <c r="F13" i="8"/>
  <c r="G13" i="8"/>
  <c r="F14" i="8"/>
  <c r="F15" i="8"/>
  <c r="G15" i="8"/>
  <c r="F16" i="8"/>
  <c r="F17" i="8"/>
  <c r="G17" i="8"/>
  <c r="F18" i="8"/>
  <c r="F19" i="8"/>
  <c r="G19" i="8"/>
  <c r="F20" i="8"/>
  <c r="F21" i="8"/>
  <c r="G21" i="8"/>
  <c r="F22" i="8"/>
  <c r="F23" i="8"/>
  <c r="G23" i="8"/>
  <c r="F24" i="8"/>
  <c r="F6" i="8"/>
  <c r="G6" i="8"/>
  <c r="F5" i="8"/>
  <c r="K24" i="8"/>
  <c r="C52" i="8"/>
  <c r="G51" i="8"/>
  <c r="G49" i="8"/>
  <c r="G47" i="8"/>
  <c r="G45" i="8"/>
  <c r="G44" i="8"/>
  <c r="G43" i="8"/>
  <c r="G41" i="8"/>
  <c r="G39" i="8"/>
  <c r="G37" i="8"/>
  <c r="G35" i="8"/>
  <c r="G34" i="8"/>
  <c r="G33" i="8"/>
  <c r="G31" i="8"/>
  <c r="G30" i="8"/>
  <c r="G29" i="8"/>
  <c r="G27" i="8"/>
  <c r="G26" i="8"/>
  <c r="G25" i="8"/>
  <c r="G24" i="8"/>
  <c r="G22" i="8"/>
  <c r="G20" i="8"/>
  <c r="G18" i="8"/>
  <c r="G16" i="8"/>
  <c r="G14" i="8"/>
  <c r="G12" i="8"/>
  <c r="G11" i="8"/>
  <c r="G10" i="8"/>
  <c r="G8" i="8"/>
  <c r="G5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Q45" i="8"/>
  <c r="P46" i="8"/>
  <c r="P47" i="8"/>
  <c r="P48" i="8"/>
  <c r="P49" i="8"/>
  <c r="Q49" i="8"/>
  <c r="P50" i="8"/>
  <c r="P51" i="8"/>
  <c r="K14" i="8"/>
  <c r="M14" i="8"/>
  <c r="O14" i="8"/>
  <c r="K15" i="8"/>
  <c r="M15" i="8"/>
  <c r="O15" i="8"/>
  <c r="K16" i="8"/>
  <c r="M16" i="8"/>
  <c r="O16" i="8"/>
  <c r="K17" i="8"/>
  <c r="M17" i="8"/>
  <c r="O17" i="8"/>
  <c r="K18" i="8"/>
  <c r="M18" i="8"/>
  <c r="O18" i="8"/>
  <c r="K19" i="8"/>
  <c r="M19" i="8"/>
  <c r="O19" i="8"/>
  <c r="K20" i="8"/>
  <c r="M20" i="8"/>
  <c r="O20" i="8"/>
  <c r="K21" i="8"/>
  <c r="M21" i="8"/>
  <c r="O21" i="8"/>
  <c r="K22" i="8"/>
  <c r="M22" i="8"/>
  <c r="O22" i="8"/>
  <c r="K23" i="8"/>
  <c r="M23" i="8"/>
  <c r="O23" i="8"/>
  <c r="M24" i="8"/>
  <c r="O24" i="8"/>
  <c r="K25" i="8"/>
  <c r="M25" i="8"/>
  <c r="O25" i="8"/>
  <c r="K26" i="8"/>
  <c r="M26" i="8"/>
  <c r="O26" i="8"/>
  <c r="K27" i="8"/>
  <c r="M27" i="8"/>
  <c r="O27" i="8"/>
  <c r="K28" i="8"/>
  <c r="M28" i="8"/>
  <c r="O28" i="8"/>
  <c r="K29" i="8"/>
  <c r="M29" i="8"/>
  <c r="O29" i="8"/>
  <c r="K30" i="8"/>
  <c r="M30" i="8"/>
  <c r="O30" i="8"/>
  <c r="K31" i="8"/>
  <c r="M31" i="8"/>
  <c r="O31" i="8"/>
  <c r="K32" i="8"/>
  <c r="M32" i="8"/>
  <c r="O32" i="8"/>
  <c r="K33" i="8"/>
  <c r="M33" i="8"/>
  <c r="O33" i="8"/>
  <c r="K34" i="8"/>
  <c r="M34" i="8"/>
  <c r="O34" i="8"/>
  <c r="K35" i="8"/>
  <c r="M35" i="8"/>
  <c r="O35" i="8"/>
  <c r="K36" i="8"/>
  <c r="M36" i="8"/>
  <c r="O36" i="8"/>
  <c r="K37" i="8"/>
  <c r="M37" i="8"/>
  <c r="O37" i="8"/>
  <c r="K38" i="8"/>
  <c r="M38" i="8"/>
  <c r="O38" i="8"/>
  <c r="K39" i="8"/>
  <c r="M39" i="8"/>
  <c r="O39" i="8"/>
  <c r="K40" i="8"/>
  <c r="M40" i="8"/>
  <c r="O40" i="8"/>
  <c r="K41" i="8"/>
  <c r="M41" i="8"/>
  <c r="O41" i="8"/>
  <c r="K42" i="8"/>
  <c r="M42" i="8"/>
  <c r="O42" i="8"/>
  <c r="K43" i="8"/>
  <c r="M43" i="8"/>
  <c r="O43" i="8"/>
  <c r="K44" i="8"/>
  <c r="M44" i="8"/>
  <c r="O44" i="8"/>
  <c r="K45" i="8"/>
  <c r="M45" i="8"/>
  <c r="O45" i="8"/>
  <c r="K46" i="8"/>
  <c r="M46" i="8"/>
  <c r="O46" i="8"/>
  <c r="K47" i="8"/>
  <c r="M47" i="8"/>
  <c r="O47" i="8"/>
  <c r="K48" i="8"/>
  <c r="M48" i="8"/>
  <c r="O48" i="8"/>
  <c r="K49" i="8"/>
  <c r="M49" i="8"/>
  <c r="O49" i="8"/>
  <c r="K50" i="8"/>
  <c r="M50" i="8"/>
  <c r="O50" i="8"/>
  <c r="K51" i="8"/>
  <c r="M51" i="8"/>
  <c r="O51" i="8"/>
  <c r="I52" i="8"/>
  <c r="P52" i="8"/>
  <c r="J52" i="8"/>
  <c r="L52" i="8"/>
  <c r="N52" i="8"/>
  <c r="E52" i="8"/>
  <c r="F52" i="8"/>
  <c r="D52" i="8"/>
  <c r="B52" i="8"/>
  <c r="O13" i="8"/>
  <c r="M13" i="8"/>
  <c r="K13" i="8"/>
  <c r="O12" i="8"/>
  <c r="M12" i="8"/>
  <c r="K12" i="8"/>
  <c r="O11" i="8"/>
  <c r="M11" i="8"/>
  <c r="K11" i="8"/>
  <c r="O10" i="8"/>
  <c r="M10" i="8"/>
  <c r="K10" i="8"/>
  <c r="O9" i="8"/>
  <c r="M9" i="8"/>
  <c r="K9" i="8"/>
  <c r="O8" i="8"/>
  <c r="M8" i="8"/>
  <c r="K8" i="8"/>
  <c r="O7" i="8"/>
  <c r="M7" i="8"/>
  <c r="K7" i="8"/>
  <c r="O6" i="8"/>
  <c r="M6" i="8"/>
  <c r="K6" i="8"/>
  <c r="O5" i="8"/>
  <c r="M5" i="8"/>
  <c r="K5" i="8"/>
  <c r="C59" i="6"/>
  <c r="D59" i="6"/>
  <c r="F59" i="6"/>
  <c r="E59" i="6"/>
  <c r="B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2" i="7"/>
  <c r="M12" i="7"/>
  <c r="M59" i="7"/>
  <c r="P12" i="7"/>
  <c r="F13" i="7"/>
  <c r="M13" i="7"/>
  <c r="R13" i="7"/>
  <c r="P13" i="7"/>
  <c r="F14" i="7"/>
  <c r="M14" i="7"/>
  <c r="R14" i="7"/>
  <c r="P14" i="7"/>
  <c r="F15" i="7"/>
  <c r="M15" i="7"/>
  <c r="R15" i="7"/>
  <c r="P15" i="7"/>
  <c r="F16" i="7"/>
  <c r="R16" i="7"/>
  <c r="M16" i="7"/>
  <c r="P16" i="7"/>
  <c r="F17" i="7"/>
  <c r="R17" i="7"/>
  <c r="M17" i="7"/>
  <c r="P17" i="7"/>
  <c r="F18" i="7"/>
  <c r="R18" i="7"/>
  <c r="M18" i="7"/>
  <c r="P18" i="7"/>
  <c r="F19" i="7"/>
  <c r="R19" i="7"/>
  <c r="M19" i="7"/>
  <c r="P19" i="7"/>
  <c r="F20" i="7"/>
  <c r="R20" i="7"/>
  <c r="M20" i="7"/>
  <c r="P20" i="7"/>
  <c r="F21" i="7"/>
  <c r="R21" i="7"/>
  <c r="M21" i="7"/>
  <c r="P21" i="7"/>
  <c r="F22" i="7"/>
  <c r="R22" i="7"/>
  <c r="M22" i="7"/>
  <c r="P22" i="7"/>
  <c r="F23" i="7"/>
  <c r="R23" i="7"/>
  <c r="M23" i="7"/>
  <c r="P23" i="7"/>
  <c r="F24" i="7"/>
  <c r="R24" i="7"/>
  <c r="M24" i="7"/>
  <c r="P24" i="7"/>
  <c r="F25" i="7"/>
  <c r="R25" i="7"/>
  <c r="M25" i="7"/>
  <c r="P25" i="7"/>
  <c r="F26" i="7"/>
  <c r="R26" i="7"/>
  <c r="M26" i="7"/>
  <c r="P26" i="7"/>
  <c r="F27" i="7"/>
  <c r="M27" i="7"/>
  <c r="R27" i="7"/>
  <c r="P27" i="7"/>
  <c r="F28" i="7"/>
  <c r="M28" i="7"/>
  <c r="R28" i="7"/>
  <c r="P28" i="7"/>
  <c r="F29" i="7"/>
  <c r="M29" i="7"/>
  <c r="R29" i="7"/>
  <c r="P29" i="7"/>
  <c r="F30" i="7"/>
  <c r="M30" i="7"/>
  <c r="R30" i="7"/>
  <c r="P30" i="7"/>
  <c r="F31" i="7"/>
  <c r="M31" i="7"/>
  <c r="R31" i="7"/>
  <c r="P31" i="7"/>
  <c r="F32" i="7"/>
  <c r="M32" i="7"/>
  <c r="R32" i="7"/>
  <c r="P32" i="7"/>
  <c r="F33" i="7"/>
  <c r="R33" i="7"/>
  <c r="M33" i="7"/>
  <c r="P33" i="7"/>
  <c r="F34" i="7"/>
  <c r="R34" i="7"/>
  <c r="M34" i="7"/>
  <c r="P34" i="7"/>
  <c r="F35" i="7"/>
  <c r="R35" i="7"/>
  <c r="M35" i="7"/>
  <c r="P35" i="7"/>
  <c r="F36" i="7"/>
  <c r="R36" i="7"/>
  <c r="M36" i="7"/>
  <c r="P36" i="7"/>
  <c r="F37" i="7"/>
  <c r="R37" i="7"/>
  <c r="M37" i="7"/>
  <c r="P37" i="7"/>
  <c r="F38" i="7"/>
  <c r="R38" i="7"/>
  <c r="M38" i="7"/>
  <c r="P38" i="7"/>
  <c r="F39" i="7"/>
  <c r="R39" i="7"/>
  <c r="M39" i="7"/>
  <c r="P39" i="7"/>
  <c r="F40" i="7"/>
  <c r="R40" i="7"/>
  <c r="M40" i="7"/>
  <c r="P40" i="7"/>
  <c r="F41" i="7"/>
  <c r="R41" i="7"/>
  <c r="M41" i="7"/>
  <c r="P41" i="7"/>
  <c r="F42" i="7"/>
  <c r="R42" i="7"/>
  <c r="M42" i="7"/>
  <c r="P42" i="7"/>
  <c r="F43" i="7"/>
  <c r="R43" i="7"/>
  <c r="M43" i="7"/>
  <c r="P43" i="7"/>
  <c r="F44" i="7"/>
  <c r="R44" i="7"/>
  <c r="M44" i="7"/>
  <c r="P44" i="7"/>
  <c r="F45" i="7"/>
  <c r="R45" i="7"/>
  <c r="M45" i="7"/>
  <c r="P45" i="7"/>
  <c r="F46" i="7"/>
  <c r="R46" i="7"/>
  <c r="M46" i="7"/>
  <c r="P46" i="7"/>
  <c r="F47" i="7"/>
  <c r="R47" i="7"/>
  <c r="M47" i="7"/>
  <c r="P47" i="7"/>
  <c r="F48" i="7"/>
  <c r="R48" i="7"/>
  <c r="M48" i="7"/>
  <c r="P48" i="7"/>
  <c r="F49" i="7"/>
  <c r="R49" i="7"/>
  <c r="M49" i="7"/>
  <c r="P49" i="7"/>
  <c r="F50" i="7"/>
  <c r="R50" i="7"/>
  <c r="M50" i="7"/>
  <c r="P50" i="7"/>
  <c r="F51" i="7"/>
  <c r="F59" i="7"/>
  <c r="M51" i="7"/>
  <c r="P51" i="7"/>
  <c r="F52" i="7"/>
  <c r="R52" i="7"/>
  <c r="M52" i="7"/>
  <c r="P52" i="7"/>
  <c r="F53" i="7"/>
  <c r="R53" i="7"/>
  <c r="M53" i="7"/>
  <c r="P53" i="7"/>
  <c r="F54" i="7"/>
  <c r="R54" i="7"/>
  <c r="M54" i="7"/>
  <c r="P54" i="7"/>
  <c r="F55" i="7"/>
  <c r="R55" i="7"/>
  <c r="M55" i="7"/>
  <c r="P55" i="7"/>
  <c r="F56" i="7"/>
  <c r="R56" i="7"/>
  <c r="M56" i="7"/>
  <c r="P56" i="7"/>
  <c r="F57" i="7"/>
  <c r="R57" i="7"/>
  <c r="M57" i="7"/>
  <c r="P57" i="7"/>
  <c r="F58" i="7"/>
  <c r="R58" i="7"/>
  <c r="M58" i="7"/>
  <c r="P58" i="7"/>
  <c r="Q59" i="7"/>
  <c r="P59" i="7"/>
  <c r="O59" i="7"/>
  <c r="N59" i="7"/>
  <c r="L59" i="7"/>
  <c r="K59" i="7"/>
  <c r="J59" i="7"/>
  <c r="I59" i="7"/>
  <c r="H59" i="7"/>
  <c r="G59" i="7"/>
  <c r="E59" i="7"/>
  <c r="D59" i="7"/>
  <c r="C59" i="7"/>
  <c r="Q7" i="8"/>
  <c r="R51" i="7"/>
  <c r="R12" i="7"/>
  <c r="R59" i="7"/>
  <c r="Q30" i="8"/>
  <c r="Q41" i="8"/>
  <c r="Q15" i="8"/>
  <c r="Q37" i="8"/>
  <c r="Q17" i="8"/>
  <c r="Q42" i="8"/>
  <c r="Q25" i="8"/>
  <c r="Q34" i="8"/>
  <c r="Q29" i="8"/>
  <c r="Q13" i="8"/>
  <c r="Q51" i="8"/>
  <c r="Q26" i="8"/>
  <c r="Q33" i="8"/>
  <c r="Q9" i="8"/>
  <c r="Q10" i="8"/>
  <c r="Q21" i="8"/>
  <c r="Q46" i="8"/>
  <c r="Q31" i="8"/>
  <c r="Q47" i="8"/>
  <c r="Q11" i="8"/>
  <c r="Q38" i="8"/>
  <c r="Q6" i="8"/>
  <c r="Q24" i="8"/>
  <c r="Q14" i="8"/>
  <c r="Q28" i="8"/>
  <c r="Q32" i="8"/>
  <c r="Q27" i="8"/>
  <c r="Q20" i="8"/>
  <c r="Q18" i="8"/>
  <c r="Q5" i="8"/>
  <c r="Q8" i="8"/>
  <c r="Q44" i="8"/>
  <c r="Q50" i="8"/>
  <c r="Q22" i="8"/>
  <c r="Q48" i="8"/>
  <c r="Q19" i="8"/>
  <c r="Q23" i="8"/>
  <c r="Q36" i="8"/>
  <c r="Q35" i="8"/>
  <c r="Q40" i="8"/>
  <c r="Q12" i="8"/>
  <c r="Q39" i="8"/>
  <c r="Q43" i="8"/>
  <c r="Q16" i="8"/>
  <c r="G52" i="8"/>
  <c r="H26" i="8"/>
  <c r="H5" i="8"/>
  <c r="H34" i="8"/>
  <c r="H8" i="8"/>
  <c r="H21" i="8"/>
  <c r="H30" i="8"/>
  <c r="H12" i="8"/>
  <c r="H23" i="8"/>
  <c r="H51" i="8"/>
  <c r="H41" i="8"/>
  <c r="H43" i="8"/>
  <c r="H28" i="8"/>
  <c r="H10" i="8"/>
  <c r="H39" i="8"/>
  <c r="H7" i="8"/>
  <c r="H31" i="8"/>
  <c r="H19" i="8"/>
  <c r="H14" i="8"/>
  <c r="H40" i="8"/>
  <c r="H32" i="8"/>
  <c r="H25" i="8"/>
  <c r="H49" i="8"/>
  <c r="H20" i="8"/>
  <c r="H33" i="8"/>
  <c r="H24" i="8"/>
  <c r="H18" i="8"/>
  <c r="H15" i="8"/>
  <c r="H44" i="8"/>
  <c r="H35" i="8"/>
  <c r="H27" i="8"/>
  <c r="H11" i="8"/>
  <c r="H36" i="8"/>
  <c r="H6" i="8"/>
  <c r="H16" i="8"/>
  <c r="H22" i="8"/>
  <c r="H47" i="8"/>
  <c r="H29" i="8"/>
  <c r="H45" i="8"/>
  <c r="H17" i="8"/>
  <c r="H13" i="8"/>
  <c r="H9" i="8"/>
  <c r="H50" i="8"/>
  <c r="H46" i="8"/>
  <c r="H42" i="8"/>
  <c r="H38" i="8"/>
  <c r="H37" i="8"/>
  <c r="H48" i="8"/>
</calcChain>
</file>

<file path=xl/sharedStrings.xml><?xml version="1.0" encoding="utf-8"?>
<sst xmlns="http://schemas.openxmlformats.org/spreadsheetml/2006/main" count="207" uniqueCount="150">
  <si>
    <t>専用水道</t>
  </si>
  <si>
    <t>都道府県名</t>
    <rPh sb="0" eb="4">
      <t>トドウフケン</t>
    </rPh>
    <rPh sb="4" eb="5">
      <t>メイ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</si>
  <si>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</si>
  <si>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</si>
  <si>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</si>
  <si>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</si>
  <si>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</si>
  <si>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</si>
  <si>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</si>
  <si>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</si>
  <si>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</si>
  <si>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</si>
  <si>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</si>
  <si>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</si>
  <si>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</si>
  <si>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</si>
  <si>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</si>
  <si>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</si>
  <si>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</si>
  <si>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</si>
  <si>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</si>
  <si>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</si>
  <si>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</si>
  <si>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</si>
  <si>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</si>
  <si>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</si>
  <si>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</si>
  <si>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</si>
  <si>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</si>
  <si>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</si>
  <si>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</si>
  <si>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</si>
  <si>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</si>
  <si>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</si>
  <si>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</si>
  <si>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</si>
  <si>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</si>
  <si>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</si>
  <si>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</si>
  <si>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</si>
  <si>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</si>
  <si>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2"/>
  </si>
  <si>
    <t>総人口
（人）
[a]</t>
    <rPh sb="5" eb="6">
      <t>ニン</t>
    </rPh>
    <phoneticPr fontId="2"/>
  </si>
  <si>
    <t>給水人口
（人）</t>
    <rPh sb="6" eb="7">
      <t>ニン</t>
    </rPh>
    <phoneticPr fontId="2"/>
  </si>
  <si>
    <t>水道数
（箇所）</t>
    <rPh sb="0" eb="2">
      <t>スイドウ</t>
    </rPh>
    <rPh sb="2" eb="3">
      <t>スウ</t>
    </rPh>
    <rPh sb="5" eb="7">
      <t>カショ</t>
    </rPh>
    <phoneticPr fontId="2"/>
  </si>
  <si>
    <t>上水道</t>
    <rPh sb="0" eb="1">
      <t>ジョウ</t>
    </rPh>
    <rPh sb="1" eb="3">
      <t>スイドウ</t>
    </rPh>
    <phoneticPr fontId="2"/>
  </si>
  <si>
    <t>順位</t>
    <rPh sb="0" eb="2">
      <t>ジュンイ</t>
    </rPh>
    <phoneticPr fontId="2"/>
  </si>
  <si>
    <t>普及率
（％）</t>
    <phoneticPr fontId="2"/>
  </si>
  <si>
    <t>上水道</t>
    <phoneticPr fontId="2"/>
  </si>
  <si>
    <t>簡易水道</t>
    <phoneticPr fontId="2"/>
  </si>
  <si>
    <t>計
[b]</t>
    <phoneticPr fontId="2"/>
  </si>
  <si>
    <t>b/a</t>
    <phoneticPr fontId="2"/>
  </si>
  <si>
    <t>順位</t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</si>
  <si>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</si>
  <si>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</si>
  <si>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</si>
  <si>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</si>
  <si>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</si>
  <si>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</si>
  <si>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</si>
  <si>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</si>
  <si>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</si>
  <si>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</si>
  <si>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</si>
  <si>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</si>
  <si>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</si>
  <si>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</si>
  <si>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</si>
  <si>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</si>
  <si>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</si>
  <si>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</si>
  <si>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</si>
  <si>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</si>
  <si>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</si>
  <si>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</si>
  <si>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</si>
  <si>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</si>
  <si>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</si>
  <si>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</si>
  <si>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</si>
  <si>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</si>
  <si>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</si>
  <si>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</si>
  <si>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</si>
  <si>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</si>
  <si>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</si>
  <si>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</si>
  <si>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</si>
  <si>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</si>
  <si>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</si>
  <si>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</si>
  <si>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</si>
  <si>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</si>
  <si>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</si>
  <si>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</si>
  <si>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</si>
  <si>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</si>
  <si>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</si>
  <si>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</si>
  <si>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</si>
  <si>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</si>
  <si>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</si>
  <si>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</si>
  <si>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</si>
  <si>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</si>
  <si>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</si>
  <si>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</si>
  <si>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</si>
  <si>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</si>
  <si>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</si>
  <si>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</si>
  <si>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</si>
  <si>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</si>
  <si>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</si>
  <si>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</si>
  <si>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</si>
  <si>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</si>
  <si>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</si>
  <si>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</si>
  <si>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</si>
  <si>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</si>
  <si>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  <phoneticPr fontId="7"/>
  </si>
  <si>
    <t>簡易水道</t>
    <rPh sb="0" eb="2">
      <t>カンイ</t>
    </rPh>
    <rPh sb="2" eb="4">
      <t>スイドウ</t>
    </rPh>
    <phoneticPr fontId="7"/>
  </si>
  <si>
    <r>
      <t xml:space="preserve"> 専用水道</t>
    </r>
    <r>
      <rPr>
        <sz val="8"/>
        <color indexed="9"/>
        <rFont val="ＭＳ 明朝"/>
        <family val="1"/>
        <charset val="128"/>
      </rPr>
      <t>1</t>
    </r>
    <rPh sb="1" eb="2">
      <t>セン</t>
    </rPh>
    <rPh sb="2" eb="3">
      <t>ヨウ</t>
    </rPh>
    <rPh sb="3" eb="4">
      <t>ミズ</t>
    </rPh>
    <rPh sb="4" eb="5">
      <t>ミチ</t>
    </rPh>
    <phoneticPr fontId="7"/>
  </si>
  <si>
    <r>
      <t>1</t>
    </r>
    <r>
      <rPr>
        <sz val="8"/>
        <rFont val="ＭＳ 明朝"/>
        <family val="1"/>
        <charset val="128"/>
      </rPr>
      <t>水道の合計</t>
    </r>
    <r>
      <rPr>
        <sz val="8"/>
        <color indexed="9"/>
        <rFont val="ＭＳ 明朝"/>
        <family val="1"/>
        <charset val="128"/>
      </rPr>
      <t>1</t>
    </r>
    <rPh sb="1" eb="3">
      <t>スイドウ</t>
    </rPh>
    <rPh sb="4" eb="6">
      <t>ゴウケイ</t>
    </rPh>
    <phoneticPr fontId="7"/>
  </si>
  <si>
    <t>県　　　営</t>
    <rPh sb="4" eb="5">
      <t>エイ</t>
    </rPh>
    <phoneticPr fontId="7"/>
  </si>
  <si>
    <t>市町村営</t>
    <rPh sb="0" eb="3">
      <t>シチョウソン</t>
    </rPh>
    <rPh sb="3" eb="4">
      <t>エイ</t>
    </rPh>
    <phoneticPr fontId="7"/>
  </si>
  <si>
    <t>組合営</t>
    <rPh sb="0" eb="2">
      <t>クミアイ</t>
    </rPh>
    <rPh sb="2" eb="3">
      <t>エイ</t>
    </rPh>
    <phoneticPr fontId="7"/>
  </si>
  <si>
    <t>市　　　営</t>
    <rPh sb="0" eb="1">
      <t>シ</t>
    </rPh>
    <rPh sb="4" eb="5">
      <t>エイ</t>
    </rPh>
    <phoneticPr fontId="7"/>
  </si>
  <si>
    <t>町　　　営</t>
    <rPh sb="0" eb="1">
      <t>マチ</t>
    </rPh>
    <rPh sb="4" eb="5">
      <t>エイ</t>
    </rPh>
    <phoneticPr fontId="7"/>
  </si>
  <si>
    <t>村　　　営</t>
    <rPh sb="0" eb="1">
      <t>ムラ</t>
    </rPh>
    <rPh sb="4" eb="5">
      <t>エイ</t>
    </rPh>
    <phoneticPr fontId="7"/>
  </si>
  <si>
    <t>私　　　営</t>
    <rPh sb="0" eb="1">
      <t>ワタシ</t>
    </rPh>
    <rPh sb="4" eb="5">
      <t>エイ</t>
    </rPh>
    <phoneticPr fontId="7"/>
  </si>
  <si>
    <t>計</t>
    <rPh sb="0" eb="1">
      <t>ケイ</t>
    </rPh>
    <phoneticPr fontId="7"/>
  </si>
  <si>
    <t xml:space="preserve"> 滋　　　賀</t>
    <phoneticPr fontId="7"/>
  </si>
  <si>
    <t>(厚生労働省健康局水道課調べ)</t>
    <rPh sb="6" eb="8">
      <t>ケンコウ</t>
    </rPh>
    <rPh sb="8" eb="9">
      <t>キョク</t>
    </rPh>
    <rPh sb="9" eb="12">
      <t>スイドウカ</t>
    </rPh>
    <phoneticPr fontId="7"/>
  </si>
  <si>
    <t>現在給水人口</t>
    <rPh sb="0" eb="2">
      <t>ゲンザイ</t>
    </rPh>
    <rPh sb="2" eb="4">
      <t>キュウスイ</t>
    </rPh>
    <rPh sb="4" eb="6">
      <t>ジンコウ</t>
    </rPh>
    <phoneticPr fontId="7"/>
  </si>
  <si>
    <t>普及率</t>
    <rPh sb="0" eb="2">
      <t>フキュウ</t>
    </rPh>
    <rPh sb="2" eb="3">
      <t>リツ</t>
    </rPh>
    <phoneticPr fontId="7"/>
  </si>
  <si>
    <t>合 計（B)</t>
    <phoneticPr fontId="7"/>
  </si>
  <si>
    <t>B/A(%)</t>
    <phoneticPr fontId="7"/>
  </si>
  <si>
    <t>用水
供給</t>
    <rPh sb="0" eb="2">
      <t>ヨウスイ</t>
    </rPh>
    <rPh sb="3" eb="5">
      <t>キョウキュウ</t>
    </rPh>
    <phoneticPr fontId="2"/>
  </si>
  <si>
    <t>簡易
水道</t>
    <rPh sb="0" eb="2">
      <t>カンイ</t>
    </rPh>
    <rPh sb="3" eb="5">
      <t>スイドウ</t>
    </rPh>
    <phoneticPr fontId="2"/>
  </si>
  <si>
    <t>専用
水道</t>
    <rPh sb="0" eb="2">
      <t>センヨウ</t>
    </rPh>
    <rPh sb="3" eb="5">
      <t>スイドウ</t>
    </rPh>
    <phoneticPr fontId="2"/>
  </si>
  <si>
    <t>平成２０年度　水道の種類別箇所数</t>
    <rPh sb="0" eb="2">
      <t>ヘイセイ</t>
    </rPh>
    <rPh sb="4" eb="6">
      <t>ネンド</t>
    </rPh>
    <rPh sb="7" eb="9">
      <t>スイドウ</t>
    </rPh>
    <rPh sb="10" eb="12">
      <t>シュルイ</t>
    </rPh>
    <rPh sb="12" eb="13">
      <t>ベツ</t>
    </rPh>
    <rPh sb="13" eb="15">
      <t>カショ</t>
    </rPh>
    <rPh sb="15" eb="16">
      <t>カズ</t>
    </rPh>
    <phoneticPr fontId="8"/>
  </si>
  <si>
    <t>（平成２１年３月３１日現在）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7"/>
  </si>
  <si>
    <t>平成１9年度</t>
    <rPh sb="0" eb="2">
      <t>ヘイセイ</t>
    </rPh>
    <rPh sb="4" eb="5">
      <t>ネン</t>
    </rPh>
    <rPh sb="5" eb="6">
      <t>ド</t>
    </rPh>
    <phoneticPr fontId="7"/>
  </si>
  <si>
    <t>平成２０年度　給水人口と水道普及率</t>
    <rPh sb="0" eb="2">
      <t>ヘイセイ</t>
    </rPh>
    <rPh sb="4" eb="6">
      <t>ネンド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8"/>
  </si>
  <si>
    <t>（平成２１年３月３１日現在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phoneticPr fontId="7"/>
  </si>
  <si>
    <t>平成１９年度</t>
    <rPh sb="0" eb="2">
      <t>ヘイセイ</t>
    </rPh>
    <rPh sb="4" eb="6">
      <t>ネンド</t>
    </rPh>
    <phoneticPr fontId="7"/>
  </si>
  <si>
    <t>４．都道府県別の給水人口、普及率及び水道数</t>
    <rPh sb="2" eb="6">
      <t>トドウフケン</t>
    </rPh>
    <rPh sb="6" eb="7">
      <t>ベツ</t>
    </rPh>
    <rPh sb="8" eb="10">
      <t>キュウスイ</t>
    </rPh>
    <rPh sb="10" eb="12">
      <t>ジンコウ</t>
    </rPh>
    <rPh sb="13" eb="15">
      <t>フキュウ</t>
    </rPh>
    <rPh sb="15" eb="16">
      <t>リツ</t>
    </rPh>
    <rPh sb="16" eb="17">
      <t>オヨ</t>
    </rPh>
    <rPh sb="18" eb="20">
      <t>スイドウ</t>
    </rPh>
    <rPh sb="20" eb="21">
      <t>スウ</t>
    </rPh>
    <phoneticPr fontId="2"/>
  </si>
  <si>
    <t>平成27年度</t>
    <rPh sb="0" eb="2">
      <t>ヘイセイ</t>
    </rPh>
    <rPh sb="4" eb="5">
      <t>ネン</t>
    </rPh>
    <rPh sb="5" eb="6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</si>
</sst>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.0"/>
    <numFmt numFmtId="186" formatCode="0.0"/>
    <numFmt numFmtId="188" formatCode="0.0%"/>
  </numFmts>
  <fonts count="2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4"/>
      <color indexed="10"/>
      <name val="ＭＳ 明朝"/>
      <family val="1"/>
      <charset val="128"/>
    </font>
    <font>
      <b/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4"/>
      <color indexed="12"/>
      <name val="ＭＳ ゴシック"/>
      <family val="3"/>
      <charset val="128"/>
    </font>
    <font>
      <b/>
      <sz val="18"/>
      <color indexed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</cellStyleXfs>
  <cellXfs count="229">
    <xf numFmtId="3" fontId="0" fillId="0" borderId="0" xfId="0" applyNumberFormat="1" applyFont="1"/>
    <xf numFmtId="3" fontId="5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 vertical="center"/>
    </xf>
    <xf numFmtId="37" fontId="9" fillId="0" borderId="0" xfId="4" applyFont="1" applyFill="1"/>
    <xf numFmtId="37" fontId="9" fillId="0" borderId="0" xfId="4" quotePrefix="1" applyFont="1" applyFill="1" applyAlignment="1" applyProtection="1">
      <alignment horizontal="left"/>
    </xf>
    <xf numFmtId="37" fontId="9" fillId="0" borderId="0" xfId="4" applyFont="1" applyFill="1" applyProtection="1">
      <protection locked="0"/>
    </xf>
    <xf numFmtId="49" fontId="10" fillId="0" borderId="0" xfId="3" applyNumberFormat="1" applyFont="1" applyFill="1" applyBorder="1" applyAlignment="1"/>
    <xf numFmtId="37" fontId="6" fillId="0" borderId="1" xfId="4" applyFont="1" applyFill="1" applyBorder="1" applyAlignment="1">
      <alignment horizontal="center"/>
    </xf>
    <xf numFmtId="37" fontId="6" fillId="0" borderId="1" xfId="4" applyFont="1" applyFill="1" applyBorder="1"/>
    <xf numFmtId="49" fontId="10" fillId="0" borderId="1" xfId="3" applyNumberFormat="1" applyFont="1" applyFill="1" applyBorder="1" applyAlignment="1"/>
    <xf numFmtId="49" fontId="10" fillId="0" borderId="0" xfId="3" applyNumberFormat="1" applyFont="1" applyFill="1" applyBorder="1" applyAlignment="1">
      <alignment horizontal="right"/>
    </xf>
    <xf numFmtId="37" fontId="6" fillId="0" borderId="0" xfId="4" applyFill="1"/>
    <xf numFmtId="37" fontId="11" fillId="0" borderId="2" xfId="4" applyFont="1" applyFill="1" applyBorder="1" applyAlignment="1">
      <alignment horizontal="center" vertical="center"/>
    </xf>
    <xf numFmtId="37" fontId="6" fillId="0" borderId="3" xfId="4" applyFill="1" applyBorder="1" applyAlignment="1">
      <alignment vertical="center"/>
    </xf>
    <xf numFmtId="37" fontId="6" fillId="0" borderId="0" xfId="4" applyFill="1" applyAlignment="1">
      <alignment vertical="center"/>
    </xf>
    <xf numFmtId="37" fontId="11" fillId="0" borderId="3" xfId="4" applyFont="1" applyFill="1" applyBorder="1" applyAlignment="1">
      <alignment horizontal="center"/>
    </xf>
    <xf numFmtId="37" fontId="11" fillId="0" borderId="4" xfId="4" applyFont="1" applyFill="1" applyBorder="1"/>
    <xf numFmtId="37" fontId="11" fillId="0" borderId="5" xfId="4" applyFont="1" applyFill="1" applyBorder="1"/>
    <xf numFmtId="37" fontId="11" fillId="0" borderId="0" xfId="4" applyFont="1" applyFill="1" applyBorder="1"/>
    <xf numFmtId="37" fontId="11" fillId="0" borderId="6" xfId="4" applyFont="1" applyFill="1" applyBorder="1"/>
    <xf numFmtId="37" fontId="6" fillId="0" borderId="3" xfId="4" applyFill="1" applyBorder="1"/>
    <xf numFmtId="37" fontId="11" fillId="0" borderId="3" xfId="4" applyFont="1" applyFill="1" applyBorder="1" applyAlignment="1" applyProtection="1">
      <alignment horizontal="center"/>
    </xf>
    <xf numFmtId="37" fontId="11" fillId="0" borderId="6" xfId="4" applyFont="1" applyFill="1" applyBorder="1" applyAlignment="1" applyProtection="1">
      <alignment horizontal="center"/>
    </xf>
    <xf numFmtId="37" fontId="11" fillId="0" borderId="0" xfId="4" applyFont="1" applyFill="1" applyBorder="1" applyAlignment="1" applyProtection="1">
      <alignment horizontal="center"/>
    </xf>
    <xf numFmtId="37" fontId="11" fillId="0" borderId="7" xfId="4" applyFont="1" applyFill="1" applyBorder="1" applyAlignment="1">
      <alignment horizontal="center"/>
    </xf>
    <xf numFmtId="37" fontId="11" fillId="0" borderId="8" xfId="4" applyFont="1" applyFill="1" applyBorder="1"/>
    <xf numFmtId="37" fontId="11" fillId="0" borderId="1" xfId="4" applyFont="1" applyFill="1" applyBorder="1"/>
    <xf numFmtId="37" fontId="13" fillId="0" borderId="3" xfId="4" applyFont="1" applyFill="1" applyBorder="1" applyAlignment="1" applyProtection="1">
      <alignment horizontal="center"/>
    </xf>
    <xf numFmtId="37" fontId="13" fillId="0" borderId="4" xfId="4" applyFont="1" applyFill="1" applyBorder="1" applyAlignment="1" applyProtection="1">
      <alignment horizontal="right"/>
      <protection locked="0"/>
    </xf>
    <xf numFmtId="37" fontId="13" fillId="0" borderId="6" xfId="4" applyFont="1" applyFill="1" applyBorder="1" applyAlignment="1" applyProtection="1">
      <alignment horizontal="right"/>
      <protection locked="0"/>
    </xf>
    <xf numFmtId="37" fontId="13" fillId="0" borderId="0" xfId="4" applyFont="1" applyFill="1" applyBorder="1" applyProtection="1">
      <protection locked="0"/>
    </xf>
    <xf numFmtId="37" fontId="13" fillId="0" borderId="4" xfId="4" applyFont="1" applyFill="1" applyBorder="1" applyProtection="1"/>
    <xf numFmtId="37" fontId="13" fillId="0" borderId="6" xfId="4" applyFont="1" applyFill="1" applyBorder="1" applyProtection="1">
      <protection locked="0"/>
    </xf>
    <xf numFmtId="37" fontId="13" fillId="0" borderId="0" xfId="4" applyFont="1" applyFill="1" applyBorder="1" applyAlignment="1" applyProtection="1">
      <alignment horizontal="right"/>
      <protection locked="0"/>
    </xf>
    <xf numFmtId="37" fontId="13" fillId="0" borderId="4" xfId="4" applyFont="1" applyFill="1" applyBorder="1" applyProtection="1">
      <protection locked="0"/>
    </xf>
    <xf numFmtId="37" fontId="13" fillId="0" borderId="9" xfId="4" applyFont="1" applyFill="1" applyBorder="1" applyProtection="1"/>
    <xf numFmtId="37" fontId="13" fillId="0" borderId="10" xfId="4" applyFont="1" applyFill="1" applyBorder="1" applyAlignment="1" applyProtection="1">
      <alignment horizontal="center"/>
    </xf>
    <xf numFmtId="37" fontId="13" fillId="0" borderId="11" xfId="4" applyFont="1" applyFill="1" applyBorder="1" applyAlignment="1" applyProtection="1">
      <alignment horizontal="right"/>
      <protection locked="0"/>
    </xf>
    <xf numFmtId="37" fontId="13" fillId="0" borderId="12" xfId="4" applyFont="1" applyFill="1" applyBorder="1" applyProtection="1">
      <protection locked="0"/>
    </xf>
    <xf numFmtId="37" fontId="13" fillId="0" borderId="13" xfId="4" applyFont="1" applyFill="1" applyBorder="1" applyProtection="1">
      <protection locked="0"/>
    </xf>
    <xf numFmtId="37" fontId="13" fillId="0" borderId="11" xfId="4" applyFont="1" applyFill="1" applyBorder="1" applyProtection="1"/>
    <xf numFmtId="37" fontId="13" fillId="0" borderId="11" xfId="4" applyFont="1" applyFill="1" applyBorder="1" applyProtection="1">
      <protection locked="0"/>
    </xf>
    <xf numFmtId="37" fontId="13" fillId="0" borderId="12" xfId="4" applyFont="1" applyFill="1" applyBorder="1" applyAlignment="1" applyProtection="1">
      <alignment horizontal="right"/>
      <protection locked="0"/>
    </xf>
    <xf numFmtId="37" fontId="14" fillId="0" borderId="0" xfId="4" applyFont="1" applyFill="1"/>
    <xf numFmtId="37" fontId="13" fillId="0" borderId="5" xfId="4" applyFont="1" applyFill="1" applyBorder="1" applyProtection="1">
      <protection locked="0"/>
    </xf>
    <xf numFmtId="37" fontId="13" fillId="0" borderId="14" xfId="4" applyFont="1" applyFill="1" applyBorder="1" applyProtection="1"/>
    <xf numFmtId="37" fontId="13" fillId="0" borderId="15" xfId="4" applyFont="1" applyFill="1" applyBorder="1" applyProtection="1"/>
    <xf numFmtId="37" fontId="15" fillId="0" borderId="10" xfId="4" applyFont="1" applyFill="1" applyBorder="1" applyAlignment="1" applyProtection="1">
      <alignment horizontal="center"/>
    </xf>
    <xf numFmtId="37" fontId="15" fillId="0" borderId="11" xfId="4" applyNumberFormat="1" applyFont="1" applyFill="1" applyBorder="1" applyProtection="1"/>
    <xf numFmtId="37" fontId="13" fillId="0" borderId="7" xfId="4" applyFont="1" applyFill="1" applyBorder="1" applyAlignment="1" applyProtection="1">
      <alignment horizontal="center"/>
      <protection locked="0"/>
    </xf>
    <xf numFmtId="37" fontId="13" fillId="0" borderId="16" xfId="4" applyFont="1" applyFill="1" applyBorder="1" applyProtection="1">
      <protection locked="0"/>
    </xf>
    <xf numFmtId="37" fontId="13" fillId="0" borderId="8" xfId="4" applyFont="1" applyFill="1" applyBorder="1" applyProtection="1">
      <protection locked="0"/>
    </xf>
    <xf numFmtId="37" fontId="13" fillId="0" borderId="1" xfId="4" applyFont="1" applyFill="1" applyBorder="1" applyProtection="1">
      <protection locked="0"/>
    </xf>
    <xf numFmtId="37" fontId="13" fillId="0" borderId="16" xfId="4" applyFont="1" applyFill="1" applyBorder="1" applyProtection="1"/>
    <xf numFmtId="37" fontId="13" fillId="0" borderId="17" xfId="4" applyFont="1" applyFill="1" applyBorder="1" applyProtection="1"/>
    <xf numFmtId="37" fontId="6" fillId="0" borderId="0" xfId="4" applyFill="1" applyAlignment="1">
      <alignment horizontal="center"/>
    </xf>
    <xf numFmtId="37" fontId="16" fillId="0" borderId="0" xfId="4" quotePrefix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1" xfId="0" applyFont="1" applyFill="1" applyBorder="1" applyAlignment="1">
      <alignment vertical="center"/>
    </xf>
    <xf numFmtId="49" fontId="19" fillId="0" borderId="0" xfId="3" applyNumberFormat="1" applyFont="1" applyFill="1" applyBorder="1" applyAlignment="1">
      <alignment horizontal="right"/>
    </xf>
    <xf numFmtId="37" fontId="6" fillId="0" borderId="3" xfId="4" applyFill="1" applyBorder="1" applyAlignment="1">
      <alignment horizontal="center" vertical="center"/>
    </xf>
    <xf numFmtId="37" fontId="6" fillId="0" borderId="4" xfId="4" applyFill="1" applyBorder="1" applyAlignment="1">
      <alignment vertical="center"/>
    </xf>
    <xf numFmtId="37" fontId="6" fillId="0" borderId="0" xfId="4" applyFill="1" applyBorder="1" applyAlignment="1">
      <alignment vertical="center"/>
    </xf>
    <xf numFmtId="37" fontId="20" fillId="0" borderId="2" xfId="4" applyFont="1" applyFill="1" applyBorder="1" applyAlignment="1">
      <alignment horizontal="center" vertical="center"/>
    </xf>
    <xf numFmtId="37" fontId="20" fillId="0" borderId="18" xfId="4" applyFont="1" applyFill="1" applyBorder="1" applyAlignment="1">
      <alignment vertical="center"/>
    </xf>
    <xf numFmtId="37" fontId="20" fillId="0" borderId="19" xfId="4" applyFont="1" applyFill="1" applyBorder="1" applyAlignment="1" applyProtection="1">
      <alignment horizontal="center" vertical="center"/>
    </xf>
    <xf numFmtId="37" fontId="20" fillId="0" borderId="3" xfId="4" applyFont="1" applyFill="1" applyBorder="1" applyAlignment="1">
      <alignment horizontal="center" vertical="center"/>
    </xf>
    <xf numFmtId="37" fontId="20" fillId="0" borderId="4" xfId="4" applyFont="1" applyFill="1" applyBorder="1" applyAlignment="1" applyProtection="1">
      <alignment horizontal="center" vertical="center"/>
    </xf>
    <xf numFmtId="37" fontId="20" fillId="0" borderId="4" xfId="4" applyFont="1" applyFill="1" applyBorder="1" applyAlignment="1">
      <alignment vertical="center"/>
    </xf>
    <xf numFmtId="37" fontId="20" fillId="0" borderId="9" xfId="4" applyFont="1" applyFill="1" applyBorder="1" applyAlignment="1">
      <alignment vertical="center"/>
    </xf>
    <xf numFmtId="37" fontId="20" fillId="0" borderId="3" xfId="4" applyFont="1" applyFill="1" applyBorder="1" applyAlignment="1" applyProtection="1">
      <alignment horizontal="center" vertical="center"/>
    </xf>
    <xf numFmtId="37" fontId="20" fillId="0" borderId="9" xfId="4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37" fontId="20" fillId="0" borderId="7" xfId="4" applyFont="1" applyFill="1" applyBorder="1" applyAlignment="1">
      <alignment horizontal="center" vertical="center"/>
    </xf>
    <xf numFmtId="37" fontId="20" fillId="0" borderId="16" xfId="4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37" fontId="21" fillId="0" borderId="4" xfId="4" applyNumberFormat="1" applyFont="1" applyFill="1" applyBorder="1" applyAlignment="1" applyProtection="1">
      <alignment vertical="center"/>
      <protection locked="0"/>
    </xf>
    <xf numFmtId="37" fontId="21" fillId="0" borderId="18" xfId="4" applyFont="1" applyFill="1" applyBorder="1" applyAlignment="1" applyProtection="1">
      <alignment vertical="center"/>
    </xf>
    <xf numFmtId="37" fontId="21" fillId="0" borderId="22" xfId="4" applyFont="1" applyFill="1" applyBorder="1" applyAlignment="1" applyProtection="1">
      <alignment vertical="center"/>
    </xf>
    <xf numFmtId="37" fontId="21" fillId="0" borderId="4" xfId="4" applyNumberFormat="1" applyFont="1" applyFill="1" applyBorder="1" applyAlignment="1" applyProtection="1">
      <alignment vertical="center"/>
    </xf>
    <xf numFmtId="186" fontId="21" fillId="0" borderId="9" xfId="4" applyNumberFormat="1" applyFont="1" applyFill="1" applyBorder="1" applyAlignment="1" applyProtection="1">
      <alignment vertical="center"/>
    </xf>
    <xf numFmtId="37" fontId="21" fillId="0" borderId="4" xfId="4" applyFont="1" applyFill="1" applyBorder="1" applyAlignment="1" applyProtection="1">
      <alignment vertical="center"/>
    </xf>
    <xf numFmtId="37" fontId="21" fillId="0" borderId="6" xfId="4" applyFont="1" applyFill="1" applyBorder="1" applyAlignment="1" applyProtection="1">
      <alignment vertical="center"/>
    </xf>
    <xf numFmtId="37" fontId="20" fillId="0" borderId="10" xfId="4" applyFont="1" applyFill="1" applyBorder="1" applyAlignment="1" applyProtection="1">
      <alignment horizontal="center" vertical="center"/>
    </xf>
    <xf numFmtId="37" fontId="21" fillId="0" borderId="11" xfId="4" applyNumberFormat="1" applyFont="1" applyFill="1" applyBorder="1" applyAlignment="1" applyProtection="1">
      <alignment vertical="center"/>
      <protection locked="0"/>
    </xf>
    <xf numFmtId="37" fontId="21" fillId="0" borderId="11" xfId="4" applyFont="1" applyFill="1" applyBorder="1" applyAlignment="1" applyProtection="1">
      <alignment vertical="center"/>
    </xf>
    <xf numFmtId="37" fontId="21" fillId="0" borderId="12" xfId="4" applyFont="1" applyFill="1" applyBorder="1" applyAlignment="1" applyProtection="1">
      <alignment vertical="center"/>
    </xf>
    <xf numFmtId="37" fontId="21" fillId="0" borderId="11" xfId="4" applyNumberFormat="1" applyFont="1" applyFill="1" applyBorder="1" applyAlignment="1" applyProtection="1">
      <alignment vertical="center"/>
    </xf>
    <xf numFmtId="186" fontId="21" fillId="0" borderId="15" xfId="4" applyNumberFormat="1" applyFont="1" applyFill="1" applyBorder="1" applyAlignment="1" applyProtection="1">
      <alignment vertical="center"/>
    </xf>
    <xf numFmtId="37" fontId="21" fillId="0" borderId="23" xfId="4" applyFont="1" applyFill="1" applyBorder="1" applyAlignment="1" applyProtection="1">
      <alignment vertical="center"/>
    </xf>
    <xf numFmtId="37" fontId="21" fillId="0" borderId="5" xfId="4" applyFont="1" applyFill="1" applyBorder="1" applyAlignment="1" applyProtection="1">
      <alignment vertical="center"/>
    </xf>
    <xf numFmtId="37" fontId="21" fillId="0" borderId="0" xfId="4" applyNumberFormat="1" applyFont="1" applyFill="1" applyBorder="1" applyAlignment="1" applyProtection="1">
      <alignment vertical="center"/>
      <protection locked="0"/>
    </xf>
    <xf numFmtId="37" fontId="21" fillId="0" borderId="13" xfId="4" applyNumberFormat="1" applyFont="1" applyFill="1" applyBorder="1" applyAlignment="1" applyProtection="1">
      <alignment vertical="center"/>
      <protection locked="0"/>
    </xf>
    <xf numFmtId="37" fontId="22" fillId="0" borderId="10" xfId="4" applyFont="1" applyFill="1" applyBorder="1" applyAlignment="1" applyProtection="1">
      <alignment horizontal="center" vertical="center"/>
    </xf>
    <xf numFmtId="37" fontId="23" fillId="0" borderId="11" xfId="4" applyNumberFormat="1" applyFont="1" applyFill="1" applyBorder="1" applyAlignment="1" applyProtection="1">
      <alignment vertical="center"/>
    </xf>
    <xf numFmtId="186" fontId="23" fillId="0" borderId="15" xfId="4" applyNumberFormat="1" applyFont="1" applyFill="1" applyBorder="1" applyAlignment="1" applyProtection="1">
      <alignment vertical="center"/>
    </xf>
    <xf numFmtId="37" fontId="20" fillId="0" borderId="7" xfId="4" applyFont="1" applyFill="1" applyBorder="1" applyAlignment="1" applyProtection="1">
      <alignment horizontal="center" vertical="center"/>
      <protection locked="0"/>
    </xf>
    <xf numFmtId="37" fontId="21" fillId="0" borderId="16" xfId="4" applyNumberFormat="1" applyFont="1" applyFill="1" applyBorder="1" applyAlignment="1" applyProtection="1">
      <alignment vertical="center"/>
      <protection locked="0"/>
    </xf>
    <xf numFmtId="37" fontId="21" fillId="0" borderId="16" xfId="4" applyFont="1" applyFill="1" applyBorder="1" applyAlignment="1" applyProtection="1">
      <alignment vertical="center"/>
    </xf>
    <xf numFmtId="37" fontId="21" fillId="0" borderId="16" xfId="4" applyNumberFormat="1" applyFont="1" applyFill="1" applyBorder="1" applyAlignment="1" applyProtection="1">
      <alignment vertical="center"/>
    </xf>
    <xf numFmtId="186" fontId="21" fillId="0" borderId="24" xfId="4" applyNumberFormat="1" applyFont="1" applyFill="1" applyBorder="1" applyAlignment="1" applyProtection="1">
      <alignment vertical="center"/>
    </xf>
    <xf numFmtId="37" fontId="6" fillId="0" borderId="0" xfId="4" applyFill="1" applyBorder="1" applyAlignment="1">
      <alignment horizontal="center" vertical="center"/>
    </xf>
    <xf numFmtId="37" fontId="20" fillId="0" borderId="0" xfId="4" quotePrefix="1" applyFont="1" applyFill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2" borderId="25" xfId="0" applyNumberFormat="1" applyFont="1" applyFill="1" applyBorder="1" applyAlignment="1" applyProtection="1">
      <alignment horizontal="right" vertical="center" wrapText="1"/>
    </xf>
    <xf numFmtId="3" fontId="3" fillId="2" borderId="25" xfId="0" applyNumberFormat="1" applyFont="1" applyFill="1" applyBorder="1" applyAlignment="1" applyProtection="1">
      <alignment horizontal="center" vertical="center" wrapText="1"/>
    </xf>
    <xf numFmtId="3" fontId="3" fillId="2" borderId="26" xfId="0" applyNumberFormat="1" applyFont="1" applyFill="1" applyBorder="1" applyAlignment="1" applyProtection="1">
      <alignment horizontal="center" vertical="center"/>
    </xf>
    <xf numFmtId="3" fontId="3" fillId="2" borderId="27" xfId="0" applyNumberFormat="1" applyFont="1" applyFill="1" applyBorder="1" applyAlignment="1" applyProtection="1">
      <alignment horizontal="center" vertical="center"/>
    </xf>
    <xf numFmtId="3" fontId="3" fillId="2" borderId="28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horizontal="right" vertical="center" wrapText="1"/>
    </xf>
    <xf numFmtId="3" fontId="3" fillId="2" borderId="30" xfId="0" applyNumberFormat="1" applyFont="1" applyFill="1" applyBorder="1" applyAlignment="1" applyProtection="1">
      <alignment horizontal="right" vertical="center" wrapText="1"/>
    </xf>
    <xf numFmtId="3" fontId="3" fillId="2" borderId="26" xfId="0" applyNumberFormat="1" applyFont="1" applyFill="1" applyBorder="1" applyAlignment="1" applyProtection="1">
      <alignment horizontal="center" vertical="center" wrapText="1"/>
    </xf>
    <xf numFmtId="178" fontId="3" fillId="2" borderId="29" xfId="0" applyNumberFormat="1" applyFont="1" applyFill="1" applyBorder="1" applyAlignment="1" applyProtection="1">
      <alignment horizontal="center" vertical="center"/>
    </xf>
    <xf numFmtId="3" fontId="3" fillId="2" borderId="3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</xf>
    <xf numFmtId="3" fontId="3" fillId="2" borderId="33" xfId="0" applyNumberFormat="1" applyFont="1" applyFill="1" applyBorder="1" applyAlignment="1" applyProtection="1">
      <alignment horizontal="right" vertical="center" wrapText="1"/>
    </xf>
    <xf numFmtId="3" fontId="3" fillId="2" borderId="34" xfId="0" applyNumberFormat="1" applyFont="1" applyFill="1" applyBorder="1" applyAlignment="1" applyProtection="1">
      <alignment horizontal="center" vertical="center" wrapText="1"/>
    </xf>
    <xf numFmtId="3" fontId="3" fillId="2" borderId="27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vertical="center"/>
    </xf>
    <xf numFmtId="3" fontId="3" fillId="2" borderId="30" xfId="0" applyNumberFormat="1" applyFont="1" applyFill="1" applyBorder="1" applyAlignment="1" applyProtection="1">
      <alignment vertical="center"/>
    </xf>
    <xf numFmtId="3" fontId="3" fillId="2" borderId="31" xfId="0" applyNumberFormat="1" applyFont="1" applyFill="1" applyBorder="1" applyAlignment="1" applyProtection="1">
      <alignment vertical="center"/>
    </xf>
    <xf numFmtId="3" fontId="3" fillId="2" borderId="32" xfId="0" applyNumberFormat="1" applyFont="1" applyFill="1" applyBorder="1" applyAlignment="1" applyProtection="1">
      <alignment horizontal="center" vertical="center" wrapText="1"/>
    </xf>
    <xf numFmtId="3" fontId="3" fillId="2" borderId="33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horizontal="distributed" vertical="center" wrapText="1" indent="1"/>
    </xf>
    <xf numFmtId="3" fontId="4" fillId="0" borderId="35" xfId="0" applyNumberFormat="1" applyFont="1" applyBorder="1" applyAlignment="1" applyProtection="1">
      <alignment horizontal="right" vertical="center" wrapText="1"/>
    </xf>
    <xf numFmtId="3" fontId="4" fillId="0" borderId="36" xfId="0" applyNumberFormat="1" applyFont="1" applyBorder="1" applyAlignment="1" applyProtection="1">
      <alignment horizontal="right" vertical="center" wrapText="1"/>
    </xf>
    <xf numFmtId="3" fontId="4" fillId="0" borderId="37" xfId="0" applyNumberFormat="1" applyFont="1" applyBorder="1" applyAlignment="1" applyProtection="1">
      <alignment horizontal="right" vertical="center" wrapText="1"/>
    </xf>
    <xf numFmtId="3" fontId="4" fillId="3" borderId="38" xfId="0" applyNumberFormat="1" applyFont="1" applyFill="1" applyBorder="1" applyAlignment="1" applyProtection="1">
      <alignment horizontal="distributed" vertical="center" wrapText="1" indent="1"/>
    </xf>
    <xf numFmtId="3" fontId="4" fillId="0" borderId="38" xfId="0" applyNumberFormat="1" applyFont="1" applyBorder="1" applyAlignment="1" applyProtection="1">
      <alignment horizontal="right" vertical="center" wrapText="1"/>
    </xf>
    <xf numFmtId="3" fontId="4" fillId="0" borderId="39" xfId="0" applyNumberFormat="1" applyFont="1" applyBorder="1" applyAlignment="1" applyProtection="1">
      <alignment horizontal="right" vertical="center" wrapText="1"/>
    </xf>
    <xf numFmtId="3" fontId="4" fillId="0" borderId="40" xfId="0" applyNumberFormat="1" applyFont="1" applyBorder="1" applyAlignment="1" applyProtection="1">
      <alignment horizontal="right" vertical="center" wrapText="1"/>
    </xf>
    <xf numFmtId="178" fontId="3" fillId="0" borderId="39" xfId="0" applyNumberFormat="1" applyFont="1" applyBorder="1" applyAlignment="1" applyProtection="1">
      <alignment horizontal="center" vertical="center"/>
    </xf>
    <xf numFmtId="3" fontId="3" fillId="0" borderId="41" xfId="0" applyNumberFormat="1" applyFont="1" applyBorder="1" applyAlignment="1" applyProtection="1">
      <alignment vertical="center"/>
    </xf>
    <xf numFmtId="3" fontId="3" fillId="0" borderId="39" xfId="0" applyNumberFormat="1" applyFont="1" applyBorder="1" applyAlignment="1" applyProtection="1">
      <alignment vertical="center"/>
    </xf>
    <xf numFmtId="3" fontId="3" fillId="0" borderId="40" xfId="0" applyNumberFormat="1" applyFont="1" applyBorder="1" applyAlignment="1" applyProtection="1">
      <alignment vertical="center"/>
    </xf>
    <xf numFmtId="3" fontId="3" fillId="0" borderId="42" xfId="0" applyNumberFormat="1" applyFont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horizontal="distributed" vertical="center" wrapText="1" indent="1"/>
    </xf>
    <xf numFmtId="3" fontId="4" fillId="0" borderId="43" xfId="0" applyNumberFormat="1" applyFont="1" applyBorder="1" applyAlignment="1" applyProtection="1">
      <alignment horizontal="right" vertical="center" wrapText="1"/>
    </xf>
    <xf numFmtId="3" fontId="4" fillId="0" borderId="44" xfId="0" applyNumberFormat="1" applyFont="1" applyBorder="1" applyAlignment="1" applyProtection="1">
      <alignment horizontal="right" vertical="center" wrapText="1"/>
    </xf>
    <xf numFmtId="3" fontId="4" fillId="0" borderId="45" xfId="0" applyNumberFormat="1" applyFont="1" applyBorder="1" applyAlignment="1" applyProtection="1">
      <alignment horizontal="right" vertical="center" wrapText="1"/>
    </xf>
    <xf numFmtId="3" fontId="3" fillId="0" borderId="46" xfId="0" applyNumberFormat="1" applyFont="1" applyBorder="1" applyAlignment="1" applyProtection="1">
      <alignment vertical="center"/>
    </xf>
    <xf numFmtId="3" fontId="3" fillId="0" borderId="44" xfId="0" applyNumberFormat="1" applyFont="1" applyBorder="1" applyAlignment="1" applyProtection="1">
      <alignment vertical="center"/>
    </xf>
    <xf numFmtId="3" fontId="3" fillId="0" borderId="45" xfId="0" applyNumberFormat="1" applyFont="1" applyBorder="1" applyAlignment="1" applyProtection="1">
      <alignment vertical="center"/>
    </xf>
    <xf numFmtId="3" fontId="3" fillId="0" borderId="47" xfId="0" applyNumberFormat="1" applyFont="1" applyBorder="1" applyAlignment="1" applyProtection="1">
      <alignment vertical="center"/>
    </xf>
    <xf numFmtId="188" fontId="6" fillId="0" borderId="0" xfId="1" applyNumberFormat="1" applyFont="1" applyFill="1" applyBorder="1" applyAlignment="1" applyProtection="1">
      <alignment vertical="center"/>
    </xf>
    <xf numFmtId="188" fontId="6" fillId="0" borderId="0" xfId="1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3" fillId="0" borderId="48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3" fillId="0" borderId="50" xfId="0" applyNumberFormat="1" applyFont="1" applyFill="1" applyBorder="1" applyAlignment="1" applyProtection="1">
      <alignment horizontal="right" vertical="center" wrapText="1"/>
    </xf>
    <xf numFmtId="178" fontId="3" fillId="0" borderId="48" xfId="0" applyNumberFormat="1" applyFont="1" applyFill="1" applyBorder="1" applyAlignment="1" applyProtection="1">
      <alignment horizontal="center" vertical="center"/>
    </xf>
    <xf numFmtId="3" fontId="3" fillId="0" borderId="51" xfId="0" applyNumberFormat="1" applyFont="1" applyFill="1" applyBorder="1" applyAlignment="1" applyProtection="1">
      <alignment horizontal="center" vertical="center"/>
    </xf>
    <xf numFmtId="3" fontId="3" fillId="0" borderId="48" xfId="0" applyNumberFormat="1" applyFont="1" applyBorder="1" applyAlignment="1" applyProtection="1">
      <alignment vertical="center"/>
    </xf>
    <xf numFmtId="3" fontId="3" fillId="0" borderId="49" xfId="0" applyNumberFormat="1" applyFont="1" applyBorder="1" applyAlignment="1" applyProtection="1">
      <alignment vertical="center"/>
    </xf>
    <xf numFmtId="3" fontId="3" fillId="0" borderId="50" xfId="0" applyNumberFormat="1" applyFont="1" applyBorder="1" applyAlignment="1" applyProtection="1">
      <alignment vertical="center"/>
    </xf>
    <xf numFmtId="3" fontId="3" fillId="0" borderId="51" xfId="0" applyNumberFormat="1" applyFont="1" applyBorder="1" applyAlignment="1" applyProtection="1">
      <alignment vertical="center"/>
    </xf>
    <xf numFmtId="178" fontId="3" fillId="0" borderId="36" xfId="0" applyNumberFormat="1" applyFont="1" applyBorder="1" applyAlignment="1" applyProtection="1">
      <alignment horizontal="center" vertical="center"/>
    </xf>
    <xf numFmtId="3" fontId="3" fillId="0" borderId="52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37" xfId="0" applyNumberFormat="1" applyFont="1" applyBorder="1" applyAlignment="1" applyProtection="1">
      <alignment vertical="center"/>
    </xf>
    <xf numFmtId="3" fontId="3" fillId="0" borderId="53" xfId="0" applyNumberFormat="1" applyFont="1" applyBorder="1" applyAlignment="1" applyProtection="1">
      <alignment vertical="center"/>
    </xf>
    <xf numFmtId="3" fontId="4" fillId="4" borderId="38" xfId="0" applyNumberFormat="1" applyFont="1" applyFill="1" applyBorder="1" applyAlignment="1" applyProtection="1">
      <alignment horizontal="right" vertical="center" wrapText="1"/>
    </xf>
    <xf numFmtId="37" fontId="4" fillId="0" borderId="42" xfId="0" applyNumberFormat="1" applyFont="1" applyBorder="1" applyAlignment="1" applyProtection="1">
      <alignment horizontal="right" vertical="center" wrapText="1"/>
    </xf>
    <xf numFmtId="37" fontId="4" fillId="0" borderId="47" xfId="0" applyNumberFormat="1" applyFont="1" applyBorder="1" applyAlignment="1" applyProtection="1">
      <alignment horizontal="right" vertical="center" wrapText="1"/>
    </xf>
    <xf numFmtId="3" fontId="3" fillId="4" borderId="0" xfId="0" applyNumberFormat="1" applyFont="1" applyFill="1" applyAlignment="1" applyProtection="1">
      <alignment vertical="center"/>
    </xf>
    <xf numFmtId="3" fontId="4" fillId="4" borderId="40" xfId="0" applyNumberFormat="1" applyFont="1" applyFill="1" applyBorder="1" applyAlignment="1" applyProtection="1">
      <alignment horizontal="right" vertical="center" wrapText="1"/>
    </xf>
    <xf numFmtId="37" fontId="4" fillId="4" borderId="42" xfId="0" applyNumberFormat="1" applyFont="1" applyFill="1" applyBorder="1" applyAlignment="1" applyProtection="1">
      <alignment horizontal="right" vertical="center" wrapText="1"/>
    </xf>
    <xf numFmtId="3" fontId="3" fillId="4" borderId="41" xfId="0" applyNumberFormat="1" applyFont="1" applyFill="1" applyBorder="1" applyAlignment="1" applyProtection="1">
      <alignment vertical="center"/>
    </xf>
    <xf numFmtId="3" fontId="3" fillId="4" borderId="39" xfId="0" applyNumberFormat="1" applyFont="1" applyFill="1" applyBorder="1" applyAlignment="1" applyProtection="1">
      <alignment vertical="center"/>
    </xf>
    <xf numFmtId="3" fontId="3" fillId="4" borderId="40" xfId="0" applyNumberFormat="1" applyFont="1" applyFill="1" applyBorder="1" applyAlignment="1" applyProtection="1">
      <alignment vertical="center"/>
    </xf>
    <xf numFmtId="3" fontId="4" fillId="4" borderId="39" xfId="0" applyNumberFormat="1" applyFont="1" applyFill="1" applyBorder="1" applyAlignment="1" applyProtection="1">
      <alignment horizontal="right" vertical="center" wrapText="1"/>
    </xf>
    <xf numFmtId="3" fontId="3" fillId="4" borderId="42" xfId="0" applyNumberFormat="1" applyFont="1" applyFill="1" applyBorder="1" applyAlignment="1" applyProtection="1">
      <alignment vertical="center"/>
    </xf>
    <xf numFmtId="37" fontId="4" fillId="4" borderId="53" xfId="0" applyNumberFormat="1" applyFont="1" applyFill="1" applyBorder="1" applyAlignment="1" applyProtection="1">
      <alignment horizontal="right" vertical="center" wrapText="1"/>
    </xf>
    <xf numFmtId="3" fontId="4" fillId="5" borderId="38" xfId="0" applyNumberFormat="1" applyFont="1" applyFill="1" applyBorder="1" applyAlignment="1" applyProtection="1">
      <alignment horizontal="distributed" vertical="center" wrapText="1" indent="1"/>
    </xf>
    <xf numFmtId="3" fontId="4" fillId="5" borderId="38" xfId="0" applyNumberFormat="1" applyFont="1" applyFill="1" applyBorder="1" applyAlignment="1" applyProtection="1">
      <alignment horizontal="right" vertical="center" wrapText="1"/>
    </xf>
    <xf numFmtId="3" fontId="4" fillId="5" borderId="39" xfId="0" applyNumberFormat="1" applyFont="1" applyFill="1" applyBorder="1" applyAlignment="1" applyProtection="1">
      <alignment horizontal="right" vertical="center" wrapText="1"/>
    </xf>
    <xf numFmtId="3" fontId="4" fillId="5" borderId="40" xfId="0" applyNumberFormat="1" applyFont="1" applyFill="1" applyBorder="1" applyAlignment="1" applyProtection="1">
      <alignment horizontal="right" vertical="center" wrapText="1"/>
    </xf>
    <xf numFmtId="37" fontId="4" fillId="5" borderId="42" xfId="0" applyNumberFormat="1" applyFont="1" applyFill="1" applyBorder="1" applyAlignment="1" applyProtection="1">
      <alignment horizontal="right" vertical="center" wrapText="1"/>
    </xf>
    <xf numFmtId="3" fontId="4" fillId="5" borderId="35" xfId="0" applyNumberFormat="1" applyFont="1" applyFill="1" applyBorder="1" applyAlignment="1" applyProtection="1">
      <alignment horizontal="right" vertical="center" wrapText="1"/>
    </xf>
    <xf numFmtId="178" fontId="3" fillId="5" borderId="39" xfId="0" applyNumberFormat="1" applyFont="1" applyFill="1" applyBorder="1" applyAlignment="1" applyProtection="1">
      <alignment horizontal="center" vertical="center"/>
    </xf>
    <xf numFmtId="3" fontId="3" fillId="5" borderId="41" xfId="0" applyNumberFormat="1" applyFont="1" applyFill="1" applyBorder="1" applyAlignment="1" applyProtection="1">
      <alignment vertical="center"/>
    </xf>
    <xf numFmtId="3" fontId="3" fillId="5" borderId="39" xfId="0" applyNumberFormat="1" applyFont="1" applyFill="1" applyBorder="1" applyAlignment="1" applyProtection="1">
      <alignment vertical="center"/>
    </xf>
    <xf numFmtId="3" fontId="3" fillId="5" borderId="40" xfId="0" applyNumberFormat="1" applyFont="1" applyFill="1" applyBorder="1" applyAlignment="1" applyProtection="1">
      <alignment vertical="center"/>
    </xf>
    <xf numFmtId="3" fontId="3" fillId="5" borderId="42" xfId="0" applyNumberFormat="1" applyFont="1" applyFill="1" applyBorder="1" applyAlignment="1" applyProtection="1">
      <alignment vertical="center"/>
    </xf>
    <xf numFmtId="3" fontId="3" fillId="2" borderId="54" xfId="0" applyNumberFormat="1" applyFont="1" applyFill="1" applyBorder="1" applyAlignment="1" applyProtection="1">
      <alignment horizontal="center" vertical="center"/>
    </xf>
    <xf numFmtId="3" fontId="3" fillId="2" borderId="34" xfId="0" applyNumberFormat="1" applyFont="1" applyFill="1" applyBorder="1" applyAlignment="1" applyProtection="1">
      <alignment horizontal="center" vertical="center"/>
    </xf>
    <xf numFmtId="3" fontId="3" fillId="2" borderId="54" xfId="0" applyNumberFormat="1" applyFont="1" applyFill="1" applyBorder="1" applyAlignment="1" applyProtection="1">
      <alignment horizontal="center" vertical="center" wrapText="1"/>
    </xf>
    <xf numFmtId="3" fontId="3" fillId="2" borderId="55" xfId="0" applyNumberFormat="1" applyFont="1" applyFill="1" applyBorder="1" applyAlignment="1" applyProtection="1">
      <alignment horizontal="center" vertical="center" wrapText="1"/>
    </xf>
    <xf numFmtId="3" fontId="3" fillId="2" borderId="56" xfId="0" applyNumberFormat="1" applyFont="1" applyFill="1" applyBorder="1" applyAlignment="1" applyProtection="1">
      <alignment horizontal="center" vertical="center"/>
    </xf>
    <xf numFmtId="3" fontId="3" fillId="2" borderId="57" xfId="0" applyNumberFormat="1" applyFont="1" applyFill="1" applyBorder="1" applyAlignment="1" applyProtection="1">
      <alignment horizontal="center" vertical="center"/>
    </xf>
    <xf numFmtId="3" fontId="3" fillId="2" borderId="58" xfId="0" applyNumberFormat="1" applyFont="1" applyFill="1" applyBorder="1" applyAlignment="1" applyProtection="1">
      <alignment horizontal="center" vertical="center" wrapText="1"/>
    </xf>
    <xf numFmtId="3" fontId="3" fillId="2" borderId="59" xfId="0" applyNumberFormat="1" applyFont="1" applyFill="1" applyBorder="1" applyAlignment="1" applyProtection="1">
      <alignment horizontal="center" vertical="center"/>
    </xf>
    <xf numFmtId="37" fontId="11" fillId="0" borderId="6" xfId="4" applyFont="1" applyFill="1" applyBorder="1" applyAlignment="1" applyProtection="1">
      <alignment horizontal="center" vertical="distributed" textRotation="255" wrapText="1"/>
    </xf>
    <xf numFmtId="37" fontId="11" fillId="0" borderId="8" xfId="4" applyFont="1" applyFill="1" applyBorder="1" applyAlignment="1" applyProtection="1">
      <alignment horizontal="center" vertical="distributed" textRotation="255" wrapText="1"/>
    </xf>
    <xf numFmtId="37" fontId="11" fillId="0" borderId="63" xfId="4" applyFont="1" applyFill="1" applyBorder="1" applyAlignment="1" applyProtection="1">
      <alignment horizontal="center" vertical="distributed" wrapText="1"/>
    </xf>
    <xf numFmtId="37" fontId="11" fillId="0" borderId="64" xfId="4" applyFont="1" applyFill="1" applyBorder="1" applyAlignment="1" applyProtection="1">
      <alignment horizontal="center" vertical="distributed" wrapText="1"/>
    </xf>
    <xf numFmtId="37" fontId="11" fillId="0" borderId="6" xfId="4" applyFont="1" applyFill="1" applyBorder="1" applyAlignment="1" applyProtection="1">
      <alignment horizontal="center" vertical="center"/>
    </xf>
    <xf numFmtId="37" fontId="11" fillId="0" borderId="8" xfId="4" applyFont="1" applyFill="1" applyBorder="1" applyAlignment="1" applyProtection="1">
      <alignment horizontal="center" vertical="center"/>
    </xf>
    <xf numFmtId="37" fontId="11" fillId="0" borderId="4" xfId="4" applyFont="1" applyFill="1" applyBorder="1" applyAlignment="1" applyProtection="1">
      <alignment horizontal="center" vertical="distributed" wrapText="1"/>
    </xf>
    <xf numFmtId="37" fontId="11" fillId="0" borderId="16" xfId="4" applyFont="1" applyFill="1" applyBorder="1" applyAlignment="1" applyProtection="1">
      <alignment horizontal="center" vertical="distributed" wrapText="1"/>
    </xf>
    <xf numFmtId="37" fontId="11" fillId="0" borderId="6" xfId="4" applyFont="1" applyFill="1" applyBorder="1" applyAlignment="1" applyProtection="1">
      <alignment horizontal="center" vertical="distributed" wrapText="1"/>
    </xf>
    <xf numFmtId="37" fontId="11" fillId="0" borderId="8" xfId="4" applyFont="1" applyFill="1" applyBorder="1" applyAlignment="1" applyProtection="1">
      <alignment horizontal="center" vertical="distributed" wrapText="1"/>
    </xf>
    <xf numFmtId="0" fontId="24" fillId="0" borderId="0" xfId="0" applyFont="1" applyFill="1" applyBorder="1" applyAlignment="1">
      <alignment horizontal="center" vertical="center"/>
    </xf>
    <xf numFmtId="37" fontId="11" fillId="0" borderId="60" xfId="4" applyFont="1" applyFill="1" applyBorder="1" applyAlignment="1" applyProtection="1">
      <alignment horizontal="center" vertical="center"/>
    </xf>
    <xf numFmtId="37" fontId="11" fillId="0" borderId="61" xfId="4" applyFont="1" applyFill="1" applyBorder="1" applyAlignment="1" applyProtection="1">
      <alignment horizontal="center" vertical="center"/>
    </xf>
    <xf numFmtId="37" fontId="11" fillId="0" borderId="62" xfId="4" applyFont="1" applyFill="1" applyBorder="1" applyAlignment="1" applyProtection="1">
      <alignment horizontal="center" vertical="center"/>
    </xf>
    <xf numFmtId="37" fontId="11" fillId="0" borderId="22" xfId="4" applyFont="1" applyFill="1" applyBorder="1" applyAlignment="1" applyProtection="1">
      <alignment horizontal="center" vertical="distributed" textRotation="255"/>
    </xf>
    <xf numFmtId="37" fontId="11" fillId="0" borderId="6" xfId="4" applyFont="1" applyFill="1" applyBorder="1" applyAlignment="1" applyProtection="1">
      <alignment horizontal="center" vertical="distributed" textRotation="255"/>
    </xf>
    <xf numFmtId="37" fontId="11" fillId="0" borderId="8" xfId="4" applyFont="1" applyFill="1" applyBorder="1" applyAlignment="1" applyProtection="1">
      <alignment horizontal="center" vertical="distributed" textRotation="255"/>
    </xf>
    <xf numFmtId="37" fontId="12" fillId="0" borderId="19" xfId="4" quotePrefix="1" applyFont="1" applyFill="1" applyBorder="1" applyAlignment="1" applyProtection="1">
      <alignment horizontal="center" vertical="distributed" textRotation="255"/>
    </xf>
    <xf numFmtId="37" fontId="11" fillId="0" borderId="9" xfId="4" applyFont="1" applyFill="1" applyBorder="1" applyAlignment="1" applyProtection="1">
      <alignment horizontal="center" vertical="distributed" textRotation="255"/>
    </xf>
    <xf numFmtId="37" fontId="11" fillId="0" borderId="17" xfId="4" applyFont="1" applyFill="1" applyBorder="1" applyAlignment="1" applyProtection="1">
      <alignment horizontal="center" vertical="distributed" textRotation="255"/>
    </xf>
    <xf numFmtId="37" fontId="11" fillId="0" borderId="63" xfId="4" applyFont="1" applyFill="1" applyBorder="1" applyAlignment="1" applyProtection="1">
      <alignment horizontal="center" vertical="distributed" textRotation="255" wrapText="1"/>
    </xf>
    <xf numFmtId="37" fontId="11" fillId="0" borderId="64" xfId="4" applyFont="1" applyFill="1" applyBorder="1" applyAlignment="1" applyProtection="1">
      <alignment horizontal="center" vertical="distributed" textRotation="255" wrapText="1"/>
    </xf>
    <xf numFmtId="0" fontId="25" fillId="0" borderId="0" xfId="0" applyFont="1" applyFill="1" applyAlignment="1">
      <alignment horizontal="center" vertical="center"/>
    </xf>
    <xf numFmtId="37" fontId="20" fillId="0" borderId="18" xfId="4" applyFont="1" applyFill="1" applyBorder="1" applyAlignment="1" applyProtection="1">
      <alignment horizontal="center" vertical="center"/>
    </xf>
    <xf numFmtId="37" fontId="20" fillId="0" borderId="4" xfId="4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</cellXfs>
  <cellStyles count="5">
    <cellStyle name="パーセント" xfId="1" builtinId="5"/>
    <cellStyle name="標準" xfId="0" builtinId="0"/>
    <cellStyle name="標準 13" xfId="2"/>
    <cellStyle name="標準_H12水道統計" xfId="3"/>
    <cellStyle name="標準_H16担当者会議資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&#36817;&#34276;\&#25216;&#34899;&#20418;\&#27700;&#36947;&#32113;&#35336;\&#32113;&#35336;&#12391;&#65374;&#12383;\H12&#27700;&#36947;&#32113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在・計画給水人口"/>
      <sheetName val="種類別箇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類別箇"/>
      <sheetName val="現在・計画給水人口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50" zoomScaleNormal="50" zoomScaleSheetLayoutView="5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H24" sqref="H24"/>
    </sheetView>
  </sheetViews>
  <sheetFormatPr defaultColWidth="10" defaultRowHeight="30" customHeight="1" x14ac:dyDescent="0.15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" style="2"/>
  </cols>
  <sheetData>
    <row r="1" spans="1:17" ht="33.75" customHeight="1" x14ac:dyDescent="0.2">
      <c r="A1" s="1" t="s">
        <v>148</v>
      </c>
      <c r="G1" s="3"/>
    </row>
    <row r="2" spans="1:17" ht="30" customHeight="1" x14ac:dyDescent="0.15">
      <c r="F2" s="108"/>
      <c r="M2" s="170"/>
      <c r="N2" s="170"/>
      <c r="O2" s="170"/>
      <c r="P2" s="170"/>
    </row>
    <row r="3" spans="1:17" s="4" customFormat="1" ht="60" customHeight="1" x14ac:dyDescent="0.15">
      <c r="A3" s="190" t="s">
        <v>1</v>
      </c>
      <c r="B3" s="192" t="s">
        <v>42</v>
      </c>
      <c r="C3" s="193" t="s">
        <v>43</v>
      </c>
      <c r="D3" s="194"/>
      <c r="E3" s="194"/>
      <c r="F3" s="195"/>
      <c r="G3" s="196" t="s">
        <v>47</v>
      </c>
      <c r="H3" s="197"/>
      <c r="I3" s="193" t="s">
        <v>44</v>
      </c>
      <c r="J3" s="194"/>
      <c r="K3" s="194"/>
      <c r="L3" s="194"/>
      <c r="M3" s="194"/>
      <c r="N3" s="194"/>
      <c r="O3" s="194"/>
      <c r="P3" s="194"/>
      <c r="Q3" s="195"/>
    </row>
    <row r="4" spans="1:17" s="4" customFormat="1" ht="60" customHeight="1" x14ac:dyDescent="0.15">
      <c r="A4" s="191"/>
      <c r="B4" s="191"/>
      <c r="C4" s="111" t="s">
        <v>48</v>
      </c>
      <c r="D4" s="112" t="s">
        <v>49</v>
      </c>
      <c r="E4" s="119" t="s">
        <v>0</v>
      </c>
      <c r="F4" s="121" t="s">
        <v>50</v>
      </c>
      <c r="G4" s="116" t="s">
        <v>51</v>
      </c>
      <c r="H4" s="113" t="s">
        <v>52</v>
      </c>
      <c r="I4" s="116" t="s">
        <v>139</v>
      </c>
      <c r="J4" s="122" t="s">
        <v>45</v>
      </c>
      <c r="K4" s="122" t="s">
        <v>46</v>
      </c>
      <c r="L4" s="122" t="s">
        <v>140</v>
      </c>
      <c r="M4" s="122" t="s">
        <v>46</v>
      </c>
      <c r="N4" s="122" t="s">
        <v>141</v>
      </c>
      <c r="O4" s="126" t="s">
        <v>46</v>
      </c>
      <c r="P4" s="116" t="s">
        <v>41</v>
      </c>
      <c r="Q4" s="113" t="s">
        <v>46</v>
      </c>
    </row>
    <row r="5" spans="1:17" ht="33.950000000000003" customHeight="1" x14ac:dyDescent="0.15">
      <c r="A5" s="128" t="s">
        <v>53</v>
      </c>
      <c r="B5" s="129">
        <v>5348102</v>
      </c>
      <c r="C5" s="130">
        <v>4876952</v>
      </c>
      <c r="D5" s="131">
        <v>334573</v>
      </c>
      <c r="E5" s="178">
        <v>21090</v>
      </c>
      <c r="F5" s="129">
        <f>SUM(C5:E5)</f>
        <v>5232615</v>
      </c>
      <c r="G5" s="162">
        <f>F5/B5*100</f>
        <v>97.84059840294745</v>
      </c>
      <c r="H5" s="163">
        <f>RANK(G5,$G$5:$G$51,0)</f>
        <v>24</v>
      </c>
      <c r="I5" s="164">
        <v>5</v>
      </c>
      <c r="J5" s="165">
        <v>93</v>
      </c>
      <c r="K5" s="165">
        <f t="shared" ref="K5:K51" si="0">RANK(J5,$J$5:$J$51,0)</f>
        <v>1</v>
      </c>
      <c r="L5" s="165">
        <v>243</v>
      </c>
      <c r="M5" s="165">
        <f t="shared" ref="M5:M51" si="1">RANK(L5,$L$5:$L$51,0)</f>
        <v>1</v>
      </c>
      <c r="N5" s="165">
        <v>524</v>
      </c>
      <c r="O5" s="166">
        <f t="shared" ref="O5:O51" si="2">RANK(N5,$N$5:$N$51,0)</f>
        <v>2</v>
      </c>
      <c r="P5" s="164">
        <f t="shared" ref="P5:P52" si="3">+I5+J5+L5+N5</f>
        <v>865</v>
      </c>
      <c r="Q5" s="163">
        <f t="shared" ref="Q5:Q51" si="4">RANK(P5,$P$5:$P$51,0)</f>
        <v>2</v>
      </c>
    </row>
    <row r="6" spans="1:17" ht="33.950000000000003" customHeight="1" x14ac:dyDescent="0.15">
      <c r="A6" s="132" t="s">
        <v>54</v>
      </c>
      <c r="B6" s="133">
        <v>1282048</v>
      </c>
      <c r="C6" s="134">
        <v>1206002</v>
      </c>
      <c r="D6" s="135">
        <v>42526</v>
      </c>
      <c r="E6" s="168">
        <v>1267</v>
      </c>
      <c r="F6" s="129">
        <f>SUM(C6:E6)</f>
        <v>1249795</v>
      </c>
      <c r="G6" s="136">
        <f t="shared" ref="G6:G53" si="5">F6/B6*100</f>
        <v>97.484259559704483</v>
      </c>
      <c r="H6" s="137">
        <f t="shared" ref="H6:H50" si="6">RANK(G6,$G$5:$G$51,0)</f>
        <v>26</v>
      </c>
      <c r="I6" s="138">
        <v>1</v>
      </c>
      <c r="J6" s="139">
        <v>26</v>
      </c>
      <c r="K6" s="139">
        <f t="shared" si="0"/>
        <v>21</v>
      </c>
      <c r="L6" s="139">
        <v>44</v>
      </c>
      <c r="M6" s="139">
        <f t="shared" si="1"/>
        <v>37</v>
      </c>
      <c r="N6" s="139">
        <v>76</v>
      </c>
      <c r="O6" s="140">
        <f t="shared" si="2"/>
        <v>30</v>
      </c>
      <c r="P6" s="138">
        <f t="shared" si="3"/>
        <v>147</v>
      </c>
      <c r="Q6" s="137">
        <f t="shared" si="4"/>
        <v>43</v>
      </c>
    </row>
    <row r="7" spans="1:17" ht="33.950000000000003" customHeight="1" x14ac:dyDescent="0.15">
      <c r="A7" s="132" t="s">
        <v>55</v>
      </c>
      <c r="B7" s="133">
        <v>1261031</v>
      </c>
      <c r="C7" s="134">
        <v>1081587</v>
      </c>
      <c r="D7" s="135">
        <v>99721</v>
      </c>
      <c r="E7" s="168">
        <v>3843</v>
      </c>
      <c r="F7" s="129">
        <f t="shared" ref="F7:F51" si="7">SUM(C7:E7)</f>
        <v>1185151</v>
      </c>
      <c r="G7" s="136">
        <f t="shared" si="5"/>
        <v>93.982701456189417</v>
      </c>
      <c r="H7" s="137">
        <f t="shared" si="6"/>
        <v>40</v>
      </c>
      <c r="I7" s="138">
        <v>1</v>
      </c>
      <c r="J7" s="139">
        <v>26</v>
      </c>
      <c r="K7" s="139">
        <f t="shared" si="0"/>
        <v>21</v>
      </c>
      <c r="L7" s="139">
        <v>108</v>
      </c>
      <c r="M7" s="139">
        <f t="shared" si="1"/>
        <v>23</v>
      </c>
      <c r="N7" s="139">
        <v>126</v>
      </c>
      <c r="O7" s="140">
        <f t="shared" si="2"/>
        <v>23</v>
      </c>
      <c r="P7" s="138">
        <f t="shared" si="3"/>
        <v>261</v>
      </c>
      <c r="Q7" s="137">
        <f t="shared" si="4"/>
        <v>28</v>
      </c>
    </row>
    <row r="8" spans="1:17" ht="33.950000000000003" customHeight="1" x14ac:dyDescent="0.15">
      <c r="A8" s="132" t="s">
        <v>56</v>
      </c>
      <c r="B8" s="133">
        <v>2309354</v>
      </c>
      <c r="C8" s="134">
        <v>2253384</v>
      </c>
      <c r="D8" s="135">
        <v>31276</v>
      </c>
      <c r="E8" s="168">
        <v>2641</v>
      </c>
      <c r="F8" s="129">
        <f t="shared" si="7"/>
        <v>2287301</v>
      </c>
      <c r="G8" s="136">
        <f t="shared" si="5"/>
        <v>99.045057622174852</v>
      </c>
      <c r="H8" s="137">
        <f t="shared" si="6"/>
        <v>17</v>
      </c>
      <c r="I8" s="138">
        <v>2</v>
      </c>
      <c r="J8" s="139">
        <v>34</v>
      </c>
      <c r="K8" s="139">
        <f t="shared" si="0"/>
        <v>13</v>
      </c>
      <c r="L8" s="139">
        <v>45</v>
      </c>
      <c r="M8" s="139">
        <f t="shared" si="1"/>
        <v>36</v>
      </c>
      <c r="N8" s="139">
        <v>102</v>
      </c>
      <c r="O8" s="140">
        <f t="shared" si="2"/>
        <v>26</v>
      </c>
      <c r="P8" s="138">
        <f t="shared" si="3"/>
        <v>183</v>
      </c>
      <c r="Q8" s="137">
        <f t="shared" si="4"/>
        <v>37</v>
      </c>
    </row>
    <row r="9" spans="1:17" ht="33.950000000000003" customHeight="1" x14ac:dyDescent="0.15">
      <c r="A9" s="132" t="s">
        <v>57</v>
      </c>
      <c r="B9" s="133">
        <v>999203</v>
      </c>
      <c r="C9" s="134">
        <v>832580</v>
      </c>
      <c r="D9" s="135">
        <v>74858</v>
      </c>
      <c r="E9" s="168">
        <v>3624</v>
      </c>
      <c r="F9" s="129">
        <f t="shared" si="7"/>
        <v>911062</v>
      </c>
      <c r="G9" s="136">
        <f t="shared" si="5"/>
        <v>91.17886955903856</v>
      </c>
      <c r="H9" s="137">
        <f t="shared" si="6"/>
        <v>46</v>
      </c>
      <c r="I9" s="138">
        <v>0</v>
      </c>
      <c r="J9" s="139">
        <v>22</v>
      </c>
      <c r="K9" s="139">
        <f t="shared" si="0"/>
        <v>29</v>
      </c>
      <c r="L9" s="139">
        <v>122</v>
      </c>
      <c r="M9" s="139">
        <f t="shared" si="1"/>
        <v>18</v>
      </c>
      <c r="N9" s="139">
        <v>94</v>
      </c>
      <c r="O9" s="140">
        <f t="shared" si="2"/>
        <v>28</v>
      </c>
      <c r="P9" s="138">
        <f t="shared" si="3"/>
        <v>238</v>
      </c>
      <c r="Q9" s="137">
        <f t="shared" si="4"/>
        <v>29</v>
      </c>
    </row>
    <row r="10" spans="1:17" ht="33.950000000000003" customHeight="1" x14ac:dyDescent="0.15">
      <c r="A10" s="132" t="s">
        <v>58</v>
      </c>
      <c r="B10" s="133">
        <v>1110654</v>
      </c>
      <c r="C10" s="176">
        <v>1058982</v>
      </c>
      <c r="D10" s="171">
        <v>39330</v>
      </c>
      <c r="E10" s="172">
        <v>300</v>
      </c>
      <c r="F10" s="129">
        <f t="shared" si="7"/>
        <v>1098612</v>
      </c>
      <c r="G10" s="136">
        <f t="shared" si="5"/>
        <v>98.915773949402791</v>
      </c>
      <c r="H10" s="173">
        <f t="shared" si="6"/>
        <v>20</v>
      </c>
      <c r="I10" s="174">
        <v>4</v>
      </c>
      <c r="J10" s="175">
        <v>28</v>
      </c>
      <c r="K10" s="175">
        <f t="shared" si="0"/>
        <v>19</v>
      </c>
      <c r="L10" s="175">
        <v>60</v>
      </c>
      <c r="M10" s="175">
        <f t="shared" si="1"/>
        <v>32</v>
      </c>
      <c r="N10" s="175">
        <v>55</v>
      </c>
      <c r="O10" s="177">
        <f t="shared" si="2"/>
        <v>37</v>
      </c>
      <c r="P10" s="138">
        <f t="shared" si="3"/>
        <v>147</v>
      </c>
      <c r="Q10" s="137">
        <f t="shared" si="4"/>
        <v>43</v>
      </c>
    </row>
    <row r="11" spans="1:17" ht="33.950000000000003" customHeight="1" x14ac:dyDescent="0.15">
      <c r="A11" s="132" t="s">
        <v>59</v>
      </c>
      <c r="B11" s="133">
        <v>1887005</v>
      </c>
      <c r="C11" s="176">
        <v>1695927</v>
      </c>
      <c r="D11" s="171">
        <v>63838</v>
      </c>
      <c r="E11" s="172">
        <v>4022</v>
      </c>
      <c r="F11" s="129">
        <f t="shared" si="7"/>
        <v>1763787</v>
      </c>
      <c r="G11" s="136">
        <f t="shared" si="5"/>
        <v>93.470181584044553</v>
      </c>
      <c r="H11" s="173">
        <f t="shared" si="6"/>
        <v>41</v>
      </c>
      <c r="I11" s="174">
        <v>3</v>
      </c>
      <c r="J11" s="175">
        <v>38</v>
      </c>
      <c r="K11" s="175">
        <f t="shared" si="0"/>
        <v>11</v>
      </c>
      <c r="L11" s="175">
        <v>86</v>
      </c>
      <c r="M11" s="175">
        <f t="shared" si="1"/>
        <v>29</v>
      </c>
      <c r="N11" s="175">
        <v>176</v>
      </c>
      <c r="O11" s="177">
        <f t="shared" si="2"/>
        <v>16</v>
      </c>
      <c r="P11" s="138">
        <f t="shared" si="3"/>
        <v>303</v>
      </c>
      <c r="Q11" s="137">
        <f t="shared" si="4"/>
        <v>21</v>
      </c>
    </row>
    <row r="12" spans="1:17" ht="33.950000000000003" customHeight="1" x14ac:dyDescent="0.15">
      <c r="A12" s="132" t="s">
        <v>60</v>
      </c>
      <c r="B12" s="133">
        <v>2897065</v>
      </c>
      <c r="C12" s="176">
        <v>2685843</v>
      </c>
      <c r="D12" s="171">
        <v>42838</v>
      </c>
      <c r="E12" s="172">
        <v>6125</v>
      </c>
      <c r="F12" s="129">
        <f t="shared" si="7"/>
        <v>2734806</v>
      </c>
      <c r="G12" s="136">
        <f t="shared" si="5"/>
        <v>94.399193666693705</v>
      </c>
      <c r="H12" s="173">
        <f t="shared" si="6"/>
        <v>36</v>
      </c>
      <c r="I12" s="174">
        <v>4</v>
      </c>
      <c r="J12" s="175">
        <v>43</v>
      </c>
      <c r="K12" s="175">
        <f t="shared" si="0"/>
        <v>6</v>
      </c>
      <c r="L12" s="175">
        <v>131</v>
      </c>
      <c r="M12" s="175">
        <f t="shared" si="1"/>
        <v>17</v>
      </c>
      <c r="N12" s="175">
        <v>214</v>
      </c>
      <c r="O12" s="177">
        <f t="shared" si="2"/>
        <v>12</v>
      </c>
      <c r="P12" s="138">
        <f t="shared" si="3"/>
        <v>392</v>
      </c>
      <c r="Q12" s="137">
        <f t="shared" si="4"/>
        <v>12</v>
      </c>
    </row>
    <row r="13" spans="1:17" ht="33.950000000000003" customHeight="1" x14ac:dyDescent="0.15">
      <c r="A13" s="132" t="s">
        <v>2</v>
      </c>
      <c r="B13" s="133">
        <v>1987698</v>
      </c>
      <c r="C13" s="176">
        <v>1847459</v>
      </c>
      <c r="D13" s="171">
        <v>40524</v>
      </c>
      <c r="E13" s="172">
        <v>21812</v>
      </c>
      <c r="F13" s="129">
        <f t="shared" si="7"/>
        <v>1909795</v>
      </c>
      <c r="G13" s="136">
        <f t="shared" si="5"/>
        <v>96.080742648028021</v>
      </c>
      <c r="H13" s="173">
        <f t="shared" si="6"/>
        <v>32</v>
      </c>
      <c r="I13" s="174">
        <v>2</v>
      </c>
      <c r="J13" s="175">
        <v>26</v>
      </c>
      <c r="K13" s="175">
        <f t="shared" si="0"/>
        <v>21</v>
      </c>
      <c r="L13" s="175">
        <v>49</v>
      </c>
      <c r="M13" s="175">
        <f t="shared" si="1"/>
        <v>35</v>
      </c>
      <c r="N13" s="175">
        <v>318</v>
      </c>
      <c r="O13" s="177">
        <f t="shared" si="2"/>
        <v>9</v>
      </c>
      <c r="P13" s="138">
        <f t="shared" si="3"/>
        <v>395</v>
      </c>
      <c r="Q13" s="137">
        <f t="shared" si="4"/>
        <v>11</v>
      </c>
    </row>
    <row r="14" spans="1:17" ht="33.950000000000003" customHeight="1" x14ac:dyDescent="0.15">
      <c r="A14" s="132" t="s">
        <v>3</v>
      </c>
      <c r="B14" s="133">
        <v>1959913</v>
      </c>
      <c r="C14" s="176">
        <v>1858438</v>
      </c>
      <c r="D14" s="171">
        <v>91586</v>
      </c>
      <c r="E14" s="172">
        <v>2077</v>
      </c>
      <c r="F14" s="129">
        <f t="shared" si="7"/>
        <v>1952101</v>
      </c>
      <c r="G14" s="136">
        <f t="shared" si="5"/>
        <v>99.601410878952279</v>
      </c>
      <c r="H14" s="173">
        <f t="shared" si="6"/>
        <v>10</v>
      </c>
      <c r="I14" s="174">
        <v>4</v>
      </c>
      <c r="J14" s="175">
        <v>21</v>
      </c>
      <c r="K14" s="175">
        <f t="shared" si="0"/>
        <v>31</v>
      </c>
      <c r="L14" s="175">
        <v>151</v>
      </c>
      <c r="M14" s="175">
        <f t="shared" si="1"/>
        <v>13</v>
      </c>
      <c r="N14" s="175">
        <v>126</v>
      </c>
      <c r="O14" s="177">
        <f t="shared" si="2"/>
        <v>23</v>
      </c>
      <c r="P14" s="138">
        <f t="shared" si="3"/>
        <v>302</v>
      </c>
      <c r="Q14" s="137">
        <f t="shared" si="4"/>
        <v>22</v>
      </c>
    </row>
    <row r="15" spans="1:17" ht="33.950000000000003" customHeight="1" x14ac:dyDescent="0.15">
      <c r="A15" s="132" t="s">
        <v>4</v>
      </c>
      <c r="B15" s="133">
        <v>7294490</v>
      </c>
      <c r="C15" s="176">
        <v>7262343</v>
      </c>
      <c r="D15" s="171">
        <v>8826</v>
      </c>
      <c r="E15" s="172">
        <v>5145</v>
      </c>
      <c r="F15" s="129">
        <f t="shared" si="7"/>
        <v>7276314</v>
      </c>
      <c r="G15" s="136">
        <f t="shared" si="5"/>
        <v>99.750825623175857</v>
      </c>
      <c r="H15" s="173">
        <f t="shared" si="6"/>
        <v>7</v>
      </c>
      <c r="I15" s="174">
        <v>1</v>
      </c>
      <c r="J15" s="175">
        <v>55</v>
      </c>
      <c r="K15" s="175">
        <f t="shared" si="0"/>
        <v>3</v>
      </c>
      <c r="L15" s="175">
        <v>8</v>
      </c>
      <c r="M15" s="175">
        <f t="shared" si="1"/>
        <v>45</v>
      </c>
      <c r="N15" s="175">
        <v>328</v>
      </c>
      <c r="O15" s="177">
        <f t="shared" si="2"/>
        <v>8</v>
      </c>
      <c r="P15" s="138">
        <f t="shared" si="3"/>
        <v>392</v>
      </c>
      <c r="Q15" s="137">
        <f t="shared" si="4"/>
        <v>12</v>
      </c>
    </row>
    <row r="16" spans="1:17" ht="33.950000000000003" customHeight="1" x14ac:dyDescent="0.15">
      <c r="A16" s="132" t="s">
        <v>5</v>
      </c>
      <c r="B16" s="133">
        <v>6244033</v>
      </c>
      <c r="C16" s="176">
        <v>5889803</v>
      </c>
      <c r="D16" s="171">
        <v>6381</v>
      </c>
      <c r="E16" s="172">
        <v>49294</v>
      </c>
      <c r="F16" s="129">
        <f t="shared" si="7"/>
        <v>5945478</v>
      </c>
      <c r="G16" s="136">
        <f t="shared" si="5"/>
        <v>95.218555058885826</v>
      </c>
      <c r="H16" s="173">
        <f t="shared" si="6"/>
        <v>34</v>
      </c>
      <c r="I16" s="174">
        <v>6</v>
      </c>
      <c r="J16" s="175">
        <v>43</v>
      </c>
      <c r="K16" s="175">
        <f t="shared" si="0"/>
        <v>6</v>
      </c>
      <c r="L16" s="175">
        <v>3</v>
      </c>
      <c r="M16" s="175">
        <f t="shared" si="1"/>
        <v>47</v>
      </c>
      <c r="N16" s="175">
        <v>900</v>
      </c>
      <c r="O16" s="177">
        <f t="shared" si="2"/>
        <v>1</v>
      </c>
      <c r="P16" s="138">
        <f t="shared" si="3"/>
        <v>952</v>
      </c>
      <c r="Q16" s="137">
        <f t="shared" si="4"/>
        <v>1</v>
      </c>
    </row>
    <row r="17" spans="1:17" ht="33.950000000000003" customHeight="1" x14ac:dyDescent="0.15">
      <c r="A17" s="132" t="s">
        <v>6</v>
      </c>
      <c r="B17" s="133">
        <v>13687380</v>
      </c>
      <c r="C17" s="176">
        <v>13647092</v>
      </c>
      <c r="D17" s="171">
        <v>16383</v>
      </c>
      <c r="E17" s="172">
        <v>23480</v>
      </c>
      <c r="F17" s="129">
        <f t="shared" si="7"/>
        <v>13686955</v>
      </c>
      <c r="G17" s="136">
        <f t="shared" si="5"/>
        <v>99.996894949946594</v>
      </c>
      <c r="H17" s="173">
        <f t="shared" si="6"/>
        <v>1</v>
      </c>
      <c r="I17" s="174">
        <v>0</v>
      </c>
      <c r="J17" s="175">
        <v>6</v>
      </c>
      <c r="K17" s="175">
        <f t="shared" si="0"/>
        <v>47</v>
      </c>
      <c r="L17" s="175">
        <v>10</v>
      </c>
      <c r="M17" s="175">
        <f t="shared" si="1"/>
        <v>44</v>
      </c>
      <c r="N17" s="175">
        <v>445</v>
      </c>
      <c r="O17" s="177">
        <f t="shared" si="2"/>
        <v>4</v>
      </c>
      <c r="P17" s="138">
        <f t="shared" si="3"/>
        <v>461</v>
      </c>
      <c r="Q17" s="137">
        <f t="shared" si="4"/>
        <v>7</v>
      </c>
    </row>
    <row r="18" spans="1:17" ht="33.950000000000003" customHeight="1" x14ac:dyDescent="0.15">
      <c r="A18" s="132" t="s">
        <v>7</v>
      </c>
      <c r="B18" s="133">
        <v>9144183</v>
      </c>
      <c r="C18" s="176">
        <v>9111883</v>
      </c>
      <c r="D18" s="171">
        <v>15074</v>
      </c>
      <c r="E18" s="172">
        <v>5562</v>
      </c>
      <c r="F18" s="129">
        <f t="shared" si="7"/>
        <v>9132519</v>
      </c>
      <c r="G18" s="136">
        <f t="shared" si="5"/>
        <v>99.872443497685907</v>
      </c>
      <c r="H18" s="173">
        <f t="shared" si="6"/>
        <v>4</v>
      </c>
      <c r="I18" s="174">
        <v>1</v>
      </c>
      <c r="J18" s="175">
        <v>20</v>
      </c>
      <c r="K18" s="175">
        <f t="shared" si="0"/>
        <v>33</v>
      </c>
      <c r="L18" s="175">
        <v>17</v>
      </c>
      <c r="M18" s="175">
        <f t="shared" si="1"/>
        <v>42</v>
      </c>
      <c r="N18" s="175">
        <v>491</v>
      </c>
      <c r="O18" s="177">
        <f t="shared" si="2"/>
        <v>3</v>
      </c>
      <c r="P18" s="138">
        <f t="shared" si="3"/>
        <v>529</v>
      </c>
      <c r="Q18" s="137">
        <f t="shared" si="4"/>
        <v>4</v>
      </c>
    </row>
    <row r="19" spans="1:17" ht="33.950000000000003" customHeight="1" x14ac:dyDescent="0.15">
      <c r="A19" s="132" t="s">
        <v>8</v>
      </c>
      <c r="B19" s="133">
        <v>2270264</v>
      </c>
      <c r="C19" s="176">
        <v>2134868</v>
      </c>
      <c r="D19" s="171">
        <v>119058</v>
      </c>
      <c r="E19" s="172">
        <v>3314</v>
      </c>
      <c r="F19" s="129">
        <f t="shared" si="7"/>
        <v>2257240</v>
      </c>
      <c r="G19" s="136">
        <f t="shared" si="5"/>
        <v>99.426322225080426</v>
      </c>
      <c r="H19" s="173">
        <f t="shared" si="6"/>
        <v>11</v>
      </c>
      <c r="I19" s="174">
        <v>3</v>
      </c>
      <c r="J19" s="175">
        <v>29</v>
      </c>
      <c r="K19" s="175">
        <f t="shared" si="0"/>
        <v>16</v>
      </c>
      <c r="L19" s="175">
        <v>212</v>
      </c>
      <c r="M19" s="175">
        <f t="shared" si="1"/>
        <v>7</v>
      </c>
      <c r="N19" s="175">
        <v>62</v>
      </c>
      <c r="O19" s="177">
        <f t="shared" si="2"/>
        <v>34</v>
      </c>
      <c r="P19" s="138">
        <f t="shared" si="3"/>
        <v>306</v>
      </c>
      <c r="Q19" s="137">
        <f t="shared" si="4"/>
        <v>20</v>
      </c>
    </row>
    <row r="20" spans="1:17" ht="33.950000000000003" customHeight="1" x14ac:dyDescent="0.15">
      <c r="A20" s="132" t="s">
        <v>9</v>
      </c>
      <c r="B20" s="133">
        <v>1056925</v>
      </c>
      <c r="C20" s="134">
        <v>944892</v>
      </c>
      <c r="D20" s="135">
        <v>36224</v>
      </c>
      <c r="E20" s="168">
        <v>3132</v>
      </c>
      <c r="F20" s="129">
        <f t="shared" si="7"/>
        <v>984248</v>
      </c>
      <c r="G20" s="136">
        <f t="shared" si="5"/>
        <v>93.123731579818809</v>
      </c>
      <c r="H20" s="137">
        <f t="shared" si="6"/>
        <v>43</v>
      </c>
      <c r="I20" s="138">
        <v>3</v>
      </c>
      <c r="J20" s="139">
        <v>12</v>
      </c>
      <c r="K20" s="139">
        <f t="shared" si="0"/>
        <v>46</v>
      </c>
      <c r="L20" s="139">
        <v>56</v>
      </c>
      <c r="M20" s="139">
        <f t="shared" si="1"/>
        <v>33</v>
      </c>
      <c r="N20" s="139">
        <v>156</v>
      </c>
      <c r="O20" s="140">
        <f t="shared" si="2"/>
        <v>19</v>
      </c>
      <c r="P20" s="138">
        <f t="shared" si="3"/>
        <v>227</v>
      </c>
      <c r="Q20" s="137">
        <f t="shared" si="4"/>
        <v>31</v>
      </c>
    </row>
    <row r="21" spans="1:17" ht="33.950000000000003" customHeight="1" x14ac:dyDescent="0.15">
      <c r="A21" s="132" t="s">
        <v>10</v>
      </c>
      <c r="B21" s="133">
        <v>1146693</v>
      </c>
      <c r="C21" s="134">
        <v>1086325</v>
      </c>
      <c r="D21" s="135">
        <v>43838</v>
      </c>
      <c r="E21" s="168">
        <v>1965</v>
      </c>
      <c r="F21" s="129">
        <f t="shared" si="7"/>
        <v>1132128</v>
      </c>
      <c r="G21" s="136">
        <f t="shared" si="5"/>
        <v>98.729825681328833</v>
      </c>
      <c r="H21" s="137">
        <f t="shared" si="6"/>
        <v>22</v>
      </c>
      <c r="I21" s="138">
        <v>1</v>
      </c>
      <c r="J21" s="139">
        <v>19</v>
      </c>
      <c r="K21" s="139">
        <f t="shared" si="0"/>
        <v>34</v>
      </c>
      <c r="L21" s="139">
        <v>120</v>
      </c>
      <c r="M21" s="139">
        <f t="shared" si="1"/>
        <v>21</v>
      </c>
      <c r="N21" s="139">
        <v>98</v>
      </c>
      <c r="O21" s="140">
        <f t="shared" si="2"/>
        <v>27</v>
      </c>
      <c r="P21" s="138">
        <f t="shared" si="3"/>
        <v>238</v>
      </c>
      <c r="Q21" s="137">
        <f t="shared" si="4"/>
        <v>29</v>
      </c>
    </row>
    <row r="22" spans="1:17" ht="33.950000000000003" customHeight="1" x14ac:dyDescent="0.15">
      <c r="A22" s="132" t="s">
        <v>11</v>
      </c>
      <c r="B22" s="167">
        <v>791540</v>
      </c>
      <c r="C22" s="134">
        <v>706046</v>
      </c>
      <c r="D22" s="171">
        <v>55693</v>
      </c>
      <c r="E22" s="168">
        <v>1109</v>
      </c>
      <c r="F22" s="129">
        <f t="shared" si="7"/>
        <v>762848</v>
      </c>
      <c r="G22" s="136">
        <f t="shared" si="5"/>
        <v>96.375167395204286</v>
      </c>
      <c r="H22" s="137">
        <f t="shared" si="6"/>
        <v>31</v>
      </c>
      <c r="I22" s="138">
        <v>2</v>
      </c>
      <c r="J22" s="139">
        <v>15</v>
      </c>
      <c r="K22" s="139">
        <f t="shared" si="0"/>
        <v>43</v>
      </c>
      <c r="L22" s="139">
        <v>122</v>
      </c>
      <c r="M22" s="139">
        <f t="shared" si="1"/>
        <v>18</v>
      </c>
      <c r="N22" s="139">
        <v>29</v>
      </c>
      <c r="O22" s="140">
        <f t="shared" si="2"/>
        <v>45</v>
      </c>
      <c r="P22" s="138">
        <f t="shared" si="3"/>
        <v>168</v>
      </c>
      <c r="Q22" s="137">
        <f t="shared" si="4"/>
        <v>40</v>
      </c>
    </row>
    <row r="23" spans="1:17" ht="33.950000000000003" customHeight="1" x14ac:dyDescent="0.15">
      <c r="A23" s="132" t="s">
        <v>12</v>
      </c>
      <c r="B23" s="133">
        <v>829814</v>
      </c>
      <c r="C23" s="134">
        <v>671264</v>
      </c>
      <c r="D23" s="135">
        <v>150391</v>
      </c>
      <c r="E23" s="168">
        <v>2974</v>
      </c>
      <c r="F23" s="129">
        <f t="shared" si="7"/>
        <v>824629</v>
      </c>
      <c r="G23" s="136">
        <f t="shared" si="5"/>
        <v>99.375161180698328</v>
      </c>
      <c r="H23" s="137">
        <f t="shared" si="6"/>
        <v>13</v>
      </c>
      <c r="I23" s="138">
        <v>2</v>
      </c>
      <c r="J23" s="139">
        <v>16</v>
      </c>
      <c r="K23" s="139">
        <f t="shared" si="0"/>
        <v>40</v>
      </c>
      <c r="L23" s="139">
        <v>239</v>
      </c>
      <c r="M23" s="139">
        <f t="shared" si="1"/>
        <v>2</v>
      </c>
      <c r="N23" s="139">
        <v>35</v>
      </c>
      <c r="O23" s="140">
        <f t="shared" si="2"/>
        <v>41</v>
      </c>
      <c r="P23" s="138">
        <f t="shared" si="3"/>
        <v>292</v>
      </c>
      <c r="Q23" s="137">
        <f t="shared" si="4"/>
        <v>24</v>
      </c>
    </row>
    <row r="24" spans="1:17" ht="33.950000000000003" customHeight="1" x14ac:dyDescent="0.15">
      <c r="A24" s="179" t="s">
        <v>13</v>
      </c>
      <c r="B24" s="180">
        <v>2076122</v>
      </c>
      <c r="C24" s="181">
        <v>1900262</v>
      </c>
      <c r="D24" s="182">
        <v>151031</v>
      </c>
      <c r="E24" s="183">
        <v>1864</v>
      </c>
      <c r="F24" s="184">
        <f t="shared" si="7"/>
        <v>2053157</v>
      </c>
      <c r="G24" s="185">
        <f t="shared" si="5"/>
        <v>98.893851132062565</v>
      </c>
      <c r="H24" s="186">
        <f t="shared" si="6"/>
        <v>21</v>
      </c>
      <c r="I24" s="187">
        <v>4</v>
      </c>
      <c r="J24" s="188">
        <v>62</v>
      </c>
      <c r="K24" s="188">
        <f t="shared" si="0"/>
        <v>2</v>
      </c>
      <c r="L24" s="188">
        <v>216</v>
      </c>
      <c r="M24" s="188">
        <f t="shared" si="1"/>
        <v>4</v>
      </c>
      <c r="N24" s="188">
        <v>64</v>
      </c>
      <c r="O24" s="189">
        <f t="shared" si="2"/>
        <v>33</v>
      </c>
      <c r="P24" s="187">
        <f t="shared" si="3"/>
        <v>346</v>
      </c>
      <c r="Q24" s="186">
        <f t="shared" si="4"/>
        <v>16</v>
      </c>
    </row>
    <row r="25" spans="1:17" ht="33.950000000000003" customHeight="1" x14ac:dyDescent="0.15">
      <c r="A25" s="132" t="s">
        <v>14</v>
      </c>
      <c r="B25" s="133">
        <v>2016314</v>
      </c>
      <c r="C25" s="134">
        <v>1772400</v>
      </c>
      <c r="D25" s="135">
        <v>147907</v>
      </c>
      <c r="E25" s="168">
        <v>5514</v>
      </c>
      <c r="F25" s="129">
        <f t="shared" si="7"/>
        <v>1925821</v>
      </c>
      <c r="G25" s="136">
        <f t="shared" si="5"/>
        <v>95.511958950838022</v>
      </c>
      <c r="H25" s="137">
        <f t="shared" si="6"/>
        <v>33</v>
      </c>
      <c r="I25" s="138">
        <v>1</v>
      </c>
      <c r="J25" s="139">
        <v>40</v>
      </c>
      <c r="K25" s="139">
        <f t="shared" si="0"/>
        <v>10</v>
      </c>
      <c r="L25" s="139">
        <v>150</v>
      </c>
      <c r="M25" s="139">
        <f t="shared" si="1"/>
        <v>14</v>
      </c>
      <c r="N25" s="139">
        <v>213</v>
      </c>
      <c r="O25" s="140">
        <f t="shared" si="2"/>
        <v>13</v>
      </c>
      <c r="P25" s="138">
        <f t="shared" si="3"/>
        <v>404</v>
      </c>
      <c r="Q25" s="137">
        <f t="shared" si="4"/>
        <v>10</v>
      </c>
    </row>
    <row r="26" spans="1:17" ht="33.950000000000003" customHeight="1" x14ac:dyDescent="0.15">
      <c r="A26" s="132" t="s">
        <v>15</v>
      </c>
      <c r="B26" s="133">
        <v>3674874</v>
      </c>
      <c r="C26" s="134">
        <v>3531663</v>
      </c>
      <c r="D26" s="135">
        <v>85745</v>
      </c>
      <c r="E26" s="168">
        <v>21866</v>
      </c>
      <c r="F26" s="129">
        <f t="shared" si="7"/>
        <v>3639274</v>
      </c>
      <c r="G26" s="136">
        <f t="shared" si="5"/>
        <v>99.031259303040059</v>
      </c>
      <c r="H26" s="137">
        <f t="shared" si="6"/>
        <v>18</v>
      </c>
      <c r="I26" s="138">
        <v>4</v>
      </c>
      <c r="J26" s="139">
        <v>37</v>
      </c>
      <c r="K26" s="139">
        <f t="shared" si="0"/>
        <v>12</v>
      </c>
      <c r="L26" s="139">
        <v>205</v>
      </c>
      <c r="M26" s="139">
        <f t="shared" si="1"/>
        <v>8</v>
      </c>
      <c r="N26" s="139">
        <v>388</v>
      </c>
      <c r="O26" s="140">
        <f t="shared" si="2"/>
        <v>6</v>
      </c>
      <c r="P26" s="138">
        <f t="shared" si="3"/>
        <v>634</v>
      </c>
      <c r="Q26" s="137">
        <f t="shared" si="4"/>
        <v>3</v>
      </c>
    </row>
    <row r="27" spans="1:17" ht="33.950000000000003" customHeight="1" x14ac:dyDescent="0.15">
      <c r="A27" s="132" t="s">
        <v>16</v>
      </c>
      <c r="B27" s="133">
        <v>7505526</v>
      </c>
      <c r="C27" s="134">
        <v>7433414</v>
      </c>
      <c r="D27" s="135">
        <v>47143</v>
      </c>
      <c r="E27" s="168">
        <v>14107</v>
      </c>
      <c r="F27" s="129">
        <f t="shared" si="7"/>
        <v>7494664</v>
      </c>
      <c r="G27" s="136">
        <f t="shared" si="5"/>
        <v>99.85527996305656</v>
      </c>
      <c r="H27" s="137">
        <f t="shared" si="6"/>
        <v>5</v>
      </c>
      <c r="I27" s="138">
        <v>1</v>
      </c>
      <c r="J27" s="139">
        <v>43</v>
      </c>
      <c r="K27" s="139">
        <f t="shared" si="0"/>
        <v>6</v>
      </c>
      <c r="L27" s="139">
        <v>29</v>
      </c>
      <c r="M27" s="139">
        <f t="shared" si="1"/>
        <v>39</v>
      </c>
      <c r="N27" s="139">
        <v>246</v>
      </c>
      <c r="O27" s="140">
        <f t="shared" si="2"/>
        <v>10</v>
      </c>
      <c r="P27" s="138">
        <f t="shared" si="3"/>
        <v>319</v>
      </c>
      <c r="Q27" s="137">
        <f t="shared" si="4"/>
        <v>18</v>
      </c>
    </row>
    <row r="28" spans="1:17" ht="33.950000000000003" customHeight="1" x14ac:dyDescent="0.15">
      <c r="A28" s="132" t="s">
        <v>17</v>
      </c>
      <c r="B28" s="133">
        <v>1835867</v>
      </c>
      <c r="C28" s="134">
        <v>1768514</v>
      </c>
      <c r="D28" s="135">
        <v>59036</v>
      </c>
      <c r="E28" s="168">
        <v>1655</v>
      </c>
      <c r="F28" s="129">
        <f t="shared" si="7"/>
        <v>1829205</v>
      </c>
      <c r="G28" s="136">
        <f t="shared" si="5"/>
        <v>99.63711968241708</v>
      </c>
      <c r="H28" s="137">
        <f t="shared" si="6"/>
        <v>9</v>
      </c>
      <c r="I28" s="138">
        <v>2</v>
      </c>
      <c r="J28" s="139">
        <v>26</v>
      </c>
      <c r="K28" s="139">
        <f t="shared" si="0"/>
        <v>21</v>
      </c>
      <c r="L28" s="139">
        <v>76</v>
      </c>
      <c r="M28" s="139">
        <f t="shared" si="1"/>
        <v>30</v>
      </c>
      <c r="N28" s="139">
        <v>159</v>
      </c>
      <c r="O28" s="140">
        <f t="shared" si="2"/>
        <v>18</v>
      </c>
      <c r="P28" s="138">
        <f t="shared" si="3"/>
        <v>263</v>
      </c>
      <c r="Q28" s="137">
        <f t="shared" si="4"/>
        <v>27</v>
      </c>
    </row>
    <row r="29" spans="1:17" ht="33.950000000000003" customHeight="1" x14ac:dyDescent="0.15">
      <c r="A29" s="132" t="s">
        <v>18</v>
      </c>
      <c r="B29" s="133">
        <v>1418411</v>
      </c>
      <c r="C29" s="134">
        <v>1361852</v>
      </c>
      <c r="D29" s="135">
        <v>43177</v>
      </c>
      <c r="E29" s="168">
        <v>4821</v>
      </c>
      <c r="F29" s="129">
        <f t="shared" si="7"/>
        <v>1409850</v>
      </c>
      <c r="G29" s="136">
        <f t="shared" si="5"/>
        <v>99.396437280872746</v>
      </c>
      <c r="H29" s="137">
        <f t="shared" si="6"/>
        <v>12</v>
      </c>
      <c r="I29" s="138">
        <v>1</v>
      </c>
      <c r="J29" s="139">
        <v>22</v>
      </c>
      <c r="K29" s="139">
        <f t="shared" si="0"/>
        <v>29</v>
      </c>
      <c r="L29" s="139">
        <v>32</v>
      </c>
      <c r="M29" s="139">
        <f t="shared" si="1"/>
        <v>38</v>
      </c>
      <c r="N29" s="139">
        <v>75</v>
      </c>
      <c r="O29" s="140">
        <f t="shared" si="2"/>
        <v>31</v>
      </c>
      <c r="P29" s="138">
        <f t="shared" si="3"/>
        <v>130</v>
      </c>
      <c r="Q29" s="137">
        <f t="shared" si="4"/>
        <v>45</v>
      </c>
    </row>
    <row r="30" spans="1:17" ht="33.950000000000003" customHeight="1" x14ac:dyDescent="0.15">
      <c r="A30" s="132" t="s">
        <v>19</v>
      </c>
      <c r="B30" s="133">
        <v>2602619</v>
      </c>
      <c r="C30" s="134">
        <v>2472938</v>
      </c>
      <c r="D30" s="171">
        <v>120489</v>
      </c>
      <c r="E30" s="172">
        <v>1213</v>
      </c>
      <c r="F30" s="129">
        <f t="shared" si="7"/>
        <v>2594640</v>
      </c>
      <c r="G30" s="136">
        <f t="shared" si="5"/>
        <v>99.693424200776221</v>
      </c>
      <c r="H30" s="173">
        <f t="shared" si="6"/>
        <v>8</v>
      </c>
      <c r="I30" s="174">
        <v>1</v>
      </c>
      <c r="J30" s="175">
        <v>24</v>
      </c>
      <c r="K30" s="175">
        <f t="shared" si="0"/>
        <v>27</v>
      </c>
      <c r="L30" s="175">
        <v>171</v>
      </c>
      <c r="M30" s="139">
        <f t="shared" si="1"/>
        <v>12</v>
      </c>
      <c r="N30" s="139">
        <v>139</v>
      </c>
      <c r="O30" s="140">
        <f t="shared" si="2"/>
        <v>22</v>
      </c>
      <c r="P30" s="138">
        <f t="shared" si="3"/>
        <v>335</v>
      </c>
      <c r="Q30" s="137">
        <f t="shared" si="4"/>
        <v>17</v>
      </c>
    </row>
    <row r="31" spans="1:17" ht="33.950000000000003" customHeight="1" x14ac:dyDescent="0.15">
      <c r="A31" s="132" t="s">
        <v>20</v>
      </c>
      <c r="B31" s="133">
        <v>8826312</v>
      </c>
      <c r="C31" s="134">
        <v>8823667</v>
      </c>
      <c r="D31" s="135">
        <v>555</v>
      </c>
      <c r="E31" s="168">
        <v>1395</v>
      </c>
      <c r="F31" s="129">
        <f t="shared" si="7"/>
        <v>8825617</v>
      </c>
      <c r="G31" s="136">
        <f t="shared" si="5"/>
        <v>99.992125816535832</v>
      </c>
      <c r="H31" s="137">
        <f t="shared" si="6"/>
        <v>2</v>
      </c>
      <c r="I31" s="138">
        <v>2</v>
      </c>
      <c r="J31" s="139">
        <v>43</v>
      </c>
      <c r="K31" s="139">
        <f t="shared" si="0"/>
        <v>6</v>
      </c>
      <c r="L31" s="139">
        <v>5</v>
      </c>
      <c r="M31" s="139">
        <f t="shared" si="1"/>
        <v>46</v>
      </c>
      <c r="N31" s="139">
        <v>382</v>
      </c>
      <c r="O31" s="140">
        <f t="shared" si="2"/>
        <v>7</v>
      </c>
      <c r="P31" s="138">
        <f t="shared" si="3"/>
        <v>432</v>
      </c>
      <c r="Q31" s="137">
        <f t="shared" si="4"/>
        <v>8</v>
      </c>
    </row>
    <row r="32" spans="1:17" ht="33.950000000000003" customHeight="1" x14ac:dyDescent="0.15">
      <c r="A32" s="132" t="s">
        <v>21</v>
      </c>
      <c r="B32" s="133">
        <v>5502755</v>
      </c>
      <c r="C32" s="134">
        <v>5419499</v>
      </c>
      <c r="D32" s="135">
        <v>72362</v>
      </c>
      <c r="E32" s="168">
        <v>2437</v>
      </c>
      <c r="F32" s="129">
        <f t="shared" si="7"/>
        <v>5494298</v>
      </c>
      <c r="G32" s="136">
        <f t="shared" si="5"/>
        <v>99.846313346678158</v>
      </c>
      <c r="H32" s="137">
        <f t="shared" si="6"/>
        <v>6</v>
      </c>
      <c r="I32" s="138">
        <v>4</v>
      </c>
      <c r="J32" s="139">
        <v>44</v>
      </c>
      <c r="K32" s="139">
        <f t="shared" si="0"/>
        <v>5</v>
      </c>
      <c r="L32" s="139">
        <v>90</v>
      </c>
      <c r="M32" s="139">
        <f t="shared" si="1"/>
        <v>27</v>
      </c>
      <c r="N32" s="139">
        <v>169</v>
      </c>
      <c r="O32" s="140">
        <f t="shared" si="2"/>
        <v>17</v>
      </c>
      <c r="P32" s="138">
        <f t="shared" si="3"/>
        <v>307</v>
      </c>
      <c r="Q32" s="137">
        <f t="shared" si="4"/>
        <v>19</v>
      </c>
    </row>
    <row r="33" spans="1:17" ht="33.950000000000003" customHeight="1" x14ac:dyDescent="0.15">
      <c r="A33" s="132" t="s">
        <v>22</v>
      </c>
      <c r="B33" s="133">
        <v>1351143</v>
      </c>
      <c r="C33" s="134">
        <v>1306777</v>
      </c>
      <c r="D33" s="135">
        <v>33138</v>
      </c>
      <c r="E33" s="168">
        <v>159</v>
      </c>
      <c r="F33" s="129">
        <f t="shared" si="7"/>
        <v>1340074</v>
      </c>
      <c r="G33" s="136">
        <f t="shared" si="5"/>
        <v>99.180767690762565</v>
      </c>
      <c r="H33" s="137">
        <f t="shared" si="6"/>
        <v>15</v>
      </c>
      <c r="I33" s="138">
        <v>1</v>
      </c>
      <c r="J33" s="139">
        <v>29</v>
      </c>
      <c r="K33" s="139">
        <f t="shared" si="0"/>
        <v>16</v>
      </c>
      <c r="L33" s="139">
        <v>93</v>
      </c>
      <c r="M33" s="139">
        <f t="shared" si="1"/>
        <v>26</v>
      </c>
      <c r="N33" s="139">
        <v>61</v>
      </c>
      <c r="O33" s="140">
        <f t="shared" si="2"/>
        <v>35</v>
      </c>
      <c r="P33" s="138">
        <f t="shared" si="3"/>
        <v>184</v>
      </c>
      <c r="Q33" s="137">
        <f t="shared" si="4"/>
        <v>35</v>
      </c>
    </row>
    <row r="34" spans="1:17" ht="33.950000000000003" customHeight="1" x14ac:dyDescent="0.15">
      <c r="A34" s="132" t="s">
        <v>23</v>
      </c>
      <c r="B34" s="133">
        <v>970988</v>
      </c>
      <c r="C34" s="134">
        <v>867865</v>
      </c>
      <c r="D34" s="135">
        <v>77736</v>
      </c>
      <c r="E34" s="168">
        <v>16439</v>
      </c>
      <c r="F34" s="129">
        <f t="shared" si="7"/>
        <v>962040</v>
      </c>
      <c r="G34" s="136">
        <f t="shared" si="5"/>
        <v>99.07846440944688</v>
      </c>
      <c r="H34" s="137">
        <f t="shared" si="6"/>
        <v>16</v>
      </c>
      <c r="I34" s="138">
        <v>2</v>
      </c>
      <c r="J34" s="139">
        <v>25</v>
      </c>
      <c r="K34" s="139">
        <f t="shared" si="0"/>
        <v>25</v>
      </c>
      <c r="L34" s="139">
        <v>108</v>
      </c>
      <c r="M34" s="139">
        <f t="shared" si="1"/>
        <v>23</v>
      </c>
      <c r="N34" s="139">
        <v>23</v>
      </c>
      <c r="O34" s="140">
        <f t="shared" si="2"/>
        <v>47</v>
      </c>
      <c r="P34" s="138">
        <f t="shared" si="3"/>
        <v>158</v>
      </c>
      <c r="Q34" s="137">
        <f t="shared" si="4"/>
        <v>41</v>
      </c>
    </row>
    <row r="35" spans="1:17" ht="33.950000000000003" customHeight="1" x14ac:dyDescent="0.15">
      <c r="A35" s="132" t="s">
        <v>24</v>
      </c>
      <c r="B35" s="133">
        <v>572089</v>
      </c>
      <c r="C35" s="134">
        <v>477267</v>
      </c>
      <c r="D35" s="135">
        <v>78807</v>
      </c>
      <c r="E35" s="168">
        <v>3105</v>
      </c>
      <c r="F35" s="129">
        <f t="shared" si="7"/>
        <v>559179</v>
      </c>
      <c r="G35" s="136">
        <f t="shared" si="5"/>
        <v>97.743358113859898</v>
      </c>
      <c r="H35" s="137">
        <f t="shared" si="6"/>
        <v>25</v>
      </c>
      <c r="I35" s="138">
        <v>0</v>
      </c>
      <c r="J35" s="139">
        <v>14</v>
      </c>
      <c r="K35" s="139">
        <f t="shared" si="0"/>
        <v>44</v>
      </c>
      <c r="L35" s="139">
        <v>176</v>
      </c>
      <c r="M35" s="139">
        <f t="shared" si="1"/>
        <v>11</v>
      </c>
      <c r="N35" s="139">
        <v>35</v>
      </c>
      <c r="O35" s="140">
        <f t="shared" si="2"/>
        <v>41</v>
      </c>
      <c r="P35" s="138">
        <f t="shared" si="3"/>
        <v>225</v>
      </c>
      <c r="Q35" s="137">
        <f t="shared" si="4"/>
        <v>32</v>
      </c>
    </row>
    <row r="36" spans="1:17" ht="33.950000000000003" customHeight="1" x14ac:dyDescent="0.15">
      <c r="A36" s="132" t="s">
        <v>25</v>
      </c>
      <c r="B36" s="133">
        <v>684888</v>
      </c>
      <c r="C36" s="134">
        <v>526961</v>
      </c>
      <c r="D36" s="135">
        <v>136663</v>
      </c>
      <c r="E36" s="168">
        <v>880</v>
      </c>
      <c r="F36" s="129">
        <f t="shared" si="7"/>
        <v>664504</v>
      </c>
      <c r="G36" s="136">
        <f t="shared" si="5"/>
        <v>97.023746948406171</v>
      </c>
      <c r="H36" s="137">
        <f t="shared" si="6"/>
        <v>29</v>
      </c>
      <c r="I36" s="138">
        <v>2</v>
      </c>
      <c r="J36" s="139">
        <v>13</v>
      </c>
      <c r="K36" s="139">
        <f t="shared" si="0"/>
        <v>45</v>
      </c>
      <c r="L36" s="139">
        <v>139</v>
      </c>
      <c r="M36" s="139">
        <f t="shared" si="1"/>
        <v>15</v>
      </c>
      <c r="N36" s="139">
        <v>30</v>
      </c>
      <c r="O36" s="140">
        <f t="shared" si="2"/>
        <v>44</v>
      </c>
      <c r="P36" s="138">
        <f t="shared" si="3"/>
        <v>184</v>
      </c>
      <c r="Q36" s="137">
        <f t="shared" si="4"/>
        <v>35</v>
      </c>
    </row>
    <row r="37" spans="1:17" ht="33.950000000000003" customHeight="1" x14ac:dyDescent="0.15">
      <c r="A37" s="132" t="s">
        <v>26</v>
      </c>
      <c r="B37" s="133">
        <v>1909361</v>
      </c>
      <c r="C37" s="134">
        <v>1766711</v>
      </c>
      <c r="D37" s="135">
        <v>122974</v>
      </c>
      <c r="E37" s="168">
        <v>1074</v>
      </c>
      <c r="F37" s="129">
        <f t="shared" si="7"/>
        <v>1890759</v>
      </c>
      <c r="G37" s="136">
        <f t="shared" si="5"/>
        <v>99.025747357361965</v>
      </c>
      <c r="H37" s="137">
        <f t="shared" si="6"/>
        <v>19</v>
      </c>
      <c r="I37" s="138">
        <v>4</v>
      </c>
      <c r="J37" s="139">
        <v>23</v>
      </c>
      <c r="K37" s="139">
        <f t="shared" si="0"/>
        <v>28</v>
      </c>
      <c r="L37" s="139">
        <v>119</v>
      </c>
      <c r="M37" s="139">
        <f t="shared" si="1"/>
        <v>22</v>
      </c>
      <c r="N37" s="139">
        <v>61</v>
      </c>
      <c r="O37" s="140">
        <f t="shared" si="2"/>
        <v>35</v>
      </c>
      <c r="P37" s="138">
        <f t="shared" si="3"/>
        <v>207</v>
      </c>
      <c r="Q37" s="137">
        <f t="shared" si="4"/>
        <v>33</v>
      </c>
    </row>
    <row r="38" spans="1:17" ht="33.950000000000003" customHeight="1" x14ac:dyDescent="0.15">
      <c r="A38" s="132" t="s">
        <v>27</v>
      </c>
      <c r="B38" s="133">
        <v>2848796</v>
      </c>
      <c r="C38" s="134">
        <v>2605317</v>
      </c>
      <c r="D38" s="135">
        <v>74294</v>
      </c>
      <c r="E38" s="168">
        <v>9217</v>
      </c>
      <c r="F38" s="129">
        <f t="shared" si="7"/>
        <v>2688828</v>
      </c>
      <c r="G38" s="136">
        <f t="shared" si="5"/>
        <v>94.384715507884735</v>
      </c>
      <c r="H38" s="137">
        <f t="shared" si="6"/>
        <v>37</v>
      </c>
      <c r="I38" s="138">
        <v>3</v>
      </c>
      <c r="J38" s="139">
        <v>18</v>
      </c>
      <c r="K38" s="139">
        <f t="shared" si="0"/>
        <v>36</v>
      </c>
      <c r="L38" s="139">
        <v>75</v>
      </c>
      <c r="M38" s="139">
        <f t="shared" si="1"/>
        <v>31</v>
      </c>
      <c r="N38" s="139">
        <v>180</v>
      </c>
      <c r="O38" s="140">
        <f t="shared" si="2"/>
        <v>15</v>
      </c>
      <c r="P38" s="138">
        <f t="shared" si="3"/>
        <v>276</v>
      </c>
      <c r="Q38" s="137">
        <f t="shared" si="4"/>
        <v>25</v>
      </c>
    </row>
    <row r="39" spans="1:17" ht="33.950000000000003" customHeight="1" x14ac:dyDescent="0.15">
      <c r="A39" s="132" t="s">
        <v>28</v>
      </c>
      <c r="B39" s="133">
        <v>1384057</v>
      </c>
      <c r="C39" s="134">
        <v>1215556</v>
      </c>
      <c r="D39" s="135">
        <v>68636</v>
      </c>
      <c r="E39" s="168">
        <v>5295</v>
      </c>
      <c r="F39" s="129">
        <f t="shared" si="7"/>
        <v>1289487</v>
      </c>
      <c r="G39" s="136">
        <f t="shared" si="5"/>
        <v>93.167188923577569</v>
      </c>
      <c r="H39" s="137">
        <f t="shared" si="6"/>
        <v>42</v>
      </c>
      <c r="I39" s="138">
        <v>1</v>
      </c>
      <c r="J39" s="139">
        <v>16</v>
      </c>
      <c r="K39" s="139">
        <f t="shared" si="0"/>
        <v>40</v>
      </c>
      <c r="L39" s="139">
        <v>88</v>
      </c>
      <c r="M39" s="139">
        <f t="shared" si="1"/>
        <v>28</v>
      </c>
      <c r="N39" s="139">
        <v>67</v>
      </c>
      <c r="O39" s="140">
        <f t="shared" si="2"/>
        <v>32</v>
      </c>
      <c r="P39" s="138">
        <f t="shared" si="3"/>
        <v>172</v>
      </c>
      <c r="Q39" s="137">
        <f t="shared" si="4"/>
        <v>39</v>
      </c>
    </row>
    <row r="40" spans="1:17" ht="33.950000000000003" customHeight="1" x14ac:dyDescent="0.15">
      <c r="A40" s="132" t="s">
        <v>29</v>
      </c>
      <c r="B40" s="133">
        <v>744837</v>
      </c>
      <c r="C40" s="134">
        <v>654478</v>
      </c>
      <c r="D40" s="135">
        <v>51864</v>
      </c>
      <c r="E40" s="168">
        <v>15709</v>
      </c>
      <c r="F40" s="129">
        <f t="shared" si="7"/>
        <v>722051</v>
      </c>
      <c r="G40" s="136">
        <f t="shared" si="5"/>
        <v>96.940807183316608</v>
      </c>
      <c r="H40" s="137">
        <f t="shared" si="6"/>
        <v>30</v>
      </c>
      <c r="I40" s="138">
        <v>0</v>
      </c>
      <c r="J40" s="139">
        <v>19</v>
      </c>
      <c r="K40" s="139">
        <f t="shared" si="0"/>
        <v>34</v>
      </c>
      <c r="L40" s="139">
        <v>104</v>
      </c>
      <c r="M40" s="139">
        <f t="shared" si="1"/>
        <v>25</v>
      </c>
      <c r="N40" s="139">
        <v>54</v>
      </c>
      <c r="O40" s="140">
        <f t="shared" si="2"/>
        <v>38</v>
      </c>
      <c r="P40" s="138">
        <f t="shared" si="3"/>
        <v>177</v>
      </c>
      <c r="Q40" s="137">
        <f t="shared" si="4"/>
        <v>38</v>
      </c>
    </row>
    <row r="41" spans="1:17" ht="33.950000000000003" customHeight="1" x14ac:dyDescent="0.15">
      <c r="A41" s="132" t="s">
        <v>30</v>
      </c>
      <c r="B41" s="133">
        <v>967504</v>
      </c>
      <c r="C41" s="134">
        <v>948924</v>
      </c>
      <c r="D41" s="135">
        <v>12143</v>
      </c>
      <c r="E41" s="168">
        <v>18</v>
      </c>
      <c r="F41" s="129">
        <f t="shared" si="7"/>
        <v>961085</v>
      </c>
      <c r="G41" s="136">
        <f t="shared" si="5"/>
        <v>99.336540210686465</v>
      </c>
      <c r="H41" s="137">
        <f t="shared" si="6"/>
        <v>14</v>
      </c>
      <c r="I41" s="138">
        <v>2</v>
      </c>
      <c r="J41" s="139">
        <v>16</v>
      </c>
      <c r="K41" s="139">
        <f t="shared" si="0"/>
        <v>40</v>
      </c>
      <c r="L41" s="139">
        <v>13</v>
      </c>
      <c r="M41" s="139">
        <f t="shared" si="1"/>
        <v>43</v>
      </c>
      <c r="N41" s="139">
        <v>33</v>
      </c>
      <c r="O41" s="140">
        <f t="shared" si="2"/>
        <v>43</v>
      </c>
      <c r="P41" s="138">
        <f t="shared" si="3"/>
        <v>64</v>
      </c>
      <c r="Q41" s="137">
        <f t="shared" si="4"/>
        <v>47</v>
      </c>
    </row>
    <row r="42" spans="1:17" ht="33.950000000000003" customHeight="1" x14ac:dyDescent="0.15">
      <c r="A42" s="132" t="s">
        <v>31</v>
      </c>
      <c r="B42" s="133">
        <v>1399568</v>
      </c>
      <c r="C42" s="134">
        <v>1214829</v>
      </c>
      <c r="D42" s="135">
        <v>66696</v>
      </c>
      <c r="E42" s="168">
        <v>20363</v>
      </c>
      <c r="F42" s="129">
        <f t="shared" si="7"/>
        <v>1301888</v>
      </c>
      <c r="G42" s="136">
        <f t="shared" si="5"/>
        <v>93.020703531375389</v>
      </c>
      <c r="H42" s="137">
        <f t="shared" si="6"/>
        <v>44</v>
      </c>
      <c r="I42" s="138">
        <v>2</v>
      </c>
      <c r="J42" s="139">
        <v>30</v>
      </c>
      <c r="K42" s="139">
        <f t="shared" si="0"/>
        <v>15</v>
      </c>
      <c r="L42" s="139">
        <v>122</v>
      </c>
      <c r="M42" s="139">
        <f t="shared" si="1"/>
        <v>18</v>
      </c>
      <c r="N42" s="139">
        <v>147</v>
      </c>
      <c r="O42" s="140">
        <f t="shared" si="2"/>
        <v>20</v>
      </c>
      <c r="P42" s="138">
        <f t="shared" si="3"/>
        <v>301</v>
      </c>
      <c r="Q42" s="137">
        <f t="shared" si="4"/>
        <v>23</v>
      </c>
    </row>
    <row r="43" spans="1:17" ht="33.950000000000003" customHeight="1" x14ac:dyDescent="0.15">
      <c r="A43" s="132" t="s">
        <v>32</v>
      </c>
      <c r="B43" s="133">
        <v>719041</v>
      </c>
      <c r="C43" s="134">
        <v>556489</v>
      </c>
      <c r="D43" s="135">
        <v>118940</v>
      </c>
      <c r="E43" s="168">
        <v>1908</v>
      </c>
      <c r="F43" s="129">
        <f t="shared" si="7"/>
        <v>677337</v>
      </c>
      <c r="G43" s="136">
        <f t="shared" si="5"/>
        <v>94.200052570020347</v>
      </c>
      <c r="H43" s="137">
        <f t="shared" si="6"/>
        <v>38</v>
      </c>
      <c r="I43" s="138">
        <v>0</v>
      </c>
      <c r="J43" s="139">
        <v>18</v>
      </c>
      <c r="K43" s="139">
        <f t="shared" si="0"/>
        <v>36</v>
      </c>
      <c r="L43" s="139">
        <v>214</v>
      </c>
      <c r="M43" s="139">
        <f t="shared" si="1"/>
        <v>5</v>
      </c>
      <c r="N43" s="139">
        <v>41</v>
      </c>
      <c r="O43" s="140">
        <f t="shared" si="2"/>
        <v>40</v>
      </c>
      <c r="P43" s="138">
        <f t="shared" si="3"/>
        <v>273</v>
      </c>
      <c r="Q43" s="137">
        <f t="shared" si="4"/>
        <v>26</v>
      </c>
    </row>
    <row r="44" spans="1:17" ht="33.950000000000003" customHeight="1" x14ac:dyDescent="0.15">
      <c r="A44" s="132" t="s">
        <v>33</v>
      </c>
      <c r="B44" s="133">
        <v>5098153</v>
      </c>
      <c r="C44" s="134">
        <v>4746440</v>
      </c>
      <c r="D44" s="135">
        <v>21919</v>
      </c>
      <c r="E44" s="168">
        <v>32565</v>
      </c>
      <c r="F44" s="129">
        <f t="shared" si="7"/>
        <v>4800924</v>
      </c>
      <c r="G44" s="136">
        <f t="shared" si="5"/>
        <v>94.169868970193718</v>
      </c>
      <c r="H44" s="137">
        <f t="shared" si="6"/>
        <v>39</v>
      </c>
      <c r="I44" s="138">
        <v>6</v>
      </c>
      <c r="J44" s="139">
        <v>50</v>
      </c>
      <c r="K44" s="139">
        <f t="shared" si="0"/>
        <v>4</v>
      </c>
      <c r="L44" s="139">
        <v>24</v>
      </c>
      <c r="M44" s="139">
        <f t="shared" si="1"/>
        <v>40</v>
      </c>
      <c r="N44" s="139">
        <v>443</v>
      </c>
      <c r="O44" s="140">
        <f t="shared" si="2"/>
        <v>5</v>
      </c>
      <c r="P44" s="138">
        <f t="shared" si="3"/>
        <v>523</v>
      </c>
      <c r="Q44" s="137">
        <f t="shared" si="4"/>
        <v>5</v>
      </c>
    </row>
    <row r="45" spans="1:17" ht="33.950000000000003" customHeight="1" x14ac:dyDescent="0.15">
      <c r="A45" s="132" t="s">
        <v>34</v>
      </c>
      <c r="B45" s="133">
        <v>834546</v>
      </c>
      <c r="C45" s="134">
        <v>778208</v>
      </c>
      <c r="D45" s="135">
        <v>13745</v>
      </c>
      <c r="E45" s="168">
        <v>2109</v>
      </c>
      <c r="F45" s="129">
        <f t="shared" si="7"/>
        <v>794062</v>
      </c>
      <c r="G45" s="136">
        <f t="shared" si="5"/>
        <v>95.148979205460222</v>
      </c>
      <c r="H45" s="137">
        <f t="shared" si="6"/>
        <v>35</v>
      </c>
      <c r="I45" s="138">
        <v>2</v>
      </c>
      <c r="J45" s="139">
        <v>17</v>
      </c>
      <c r="K45" s="139">
        <f t="shared" si="0"/>
        <v>38</v>
      </c>
      <c r="L45" s="139">
        <v>52</v>
      </c>
      <c r="M45" s="139">
        <f t="shared" si="1"/>
        <v>34</v>
      </c>
      <c r="N45" s="139">
        <v>77</v>
      </c>
      <c r="O45" s="140">
        <f t="shared" si="2"/>
        <v>29</v>
      </c>
      <c r="P45" s="138">
        <f t="shared" si="3"/>
        <v>148</v>
      </c>
      <c r="Q45" s="137">
        <f t="shared" si="4"/>
        <v>42</v>
      </c>
    </row>
    <row r="46" spans="1:17" ht="33.950000000000003" customHeight="1" x14ac:dyDescent="0.15">
      <c r="A46" s="132" t="s">
        <v>35</v>
      </c>
      <c r="B46" s="133">
        <v>1356226</v>
      </c>
      <c r="C46" s="134">
        <v>1118738</v>
      </c>
      <c r="D46" s="135">
        <v>205397</v>
      </c>
      <c r="E46" s="168">
        <v>11256</v>
      </c>
      <c r="F46" s="129">
        <f t="shared" si="7"/>
        <v>1335391</v>
      </c>
      <c r="G46" s="136">
        <f t="shared" si="5"/>
        <v>98.463751616618467</v>
      </c>
      <c r="H46" s="137">
        <f t="shared" si="6"/>
        <v>23</v>
      </c>
      <c r="I46" s="138">
        <v>0</v>
      </c>
      <c r="J46" s="139">
        <v>29</v>
      </c>
      <c r="K46" s="139">
        <f t="shared" si="0"/>
        <v>16</v>
      </c>
      <c r="L46" s="139">
        <v>213</v>
      </c>
      <c r="M46" s="139">
        <f t="shared" si="1"/>
        <v>6</v>
      </c>
      <c r="N46" s="139">
        <v>145</v>
      </c>
      <c r="O46" s="140">
        <f t="shared" si="2"/>
        <v>21</v>
      </c>
      <c r="P46" s="138">
        <f t="shared" si="3"/>
        <v>387</v>
      </c>
      <c r="Q46" s="137">
        <f t="shared" si="4"/>
        <v>14</v>
      </c>
    </row>
    <row r="47" spans="1:17" ht="33.950000000000003" customHeight="1" x14ac:dyDescent="0.15">
      <c r="A47" s="132" t="s">
        <v>36</v>
      </c>
      <c r="B47" s="133">
        <v>1765940</v>
      </c>
      <c r="C47" s="134">
        <v>1377308</v>
      </c>
      <c r="D47" s="135">
        <v>158787</v>
      </c>
      <c r="E47" s="168">
        <v>11488</v>
      </c>
      <c r="F47" s="129">
        <f t="shared" si="7"/>
        <v>1547583</v>
      </c>
      <c r="G47" s="136">
        <f t="shared" si="5"/>
        <v>87.635083864683963</v>
      </c>
      <c r="H47" s="137">
        <f t="shared" si="6"/>
        <v>47</v>
      </c>
      <c r="I47" s="138">
        <v>1</v>
      </c>
      <c r="J47" s="139">
        <v>28</v>
      </c>
      <c r="K47" s="139">
        <f t="shared" si="0"/>
        <v>19</v>
      </c>
      <c r="L47" s="139">
        <v>205</v>
      </c>
      <c r="M47" s="139">
        <f t="shared" si="1"/>
        <v>8</v>
      </c>
      <c r="N47" s="139">
        <v>243</v>
      </c>
      <c r="O47" s="140">
        <f t="shared" si="2"/>
        <v>11</v>
      </c>
      <c r="P47" s="138">
        <f t="shared" si="3"/>
        <v>477</v>
      </c>
      <c r="Q47" s="137">
        <f t="shared" si="4"/>
        <v>6</v>
      </c>
    </row>
    <row r="48" spans="1:17" ht="33.950000000000003" customHeight="1" x14ac:dyDescent="0.15">
      <c r="A48" s="132" t="s">
        <v>37</v>
      </c>
      <c r="B48" s="133">
        <v>1152383</v>
      </c>
      <c r="C48" s="134">
        <v>956798</v>
      </c>
      <c r="D48" s="135">
        <v>86391</v>
      </c>
      <c r="E48" s="168">
        <v>15607</v>
      </c>
      <c r="F48" s="129">
        <f t="shared" si="7"/>
        <v>1058796</v>
      </c>
      <c r="G48" s="136">
        <f t="shared" si="5"/>
        <v>91.878828479767577</v>
      </c>
      <c r="H48" s="137">
        <f t="shared" si="6"/>
        <v>45</v>
      </c>
      <c r="I48" s="138">
        <v>0</v>
      </c>
      <c r="J48" s="139">
        <v>17</v>
      </c>
      <c r="K48" s="139">
        <f t="shared" si="0"/>
        <v>38</v>
      </c>
      <c r="L48" s="139">
        <v>196</v>
      </c>
      <c r="M48" s="139">
        <f t="shared" si="1"/>
        <v>10</v>
      </c>
      <c r="N48" s="139">
        <v>196</v>
      </c>
      <c r="O48" s="140">
        <f t="shared" si="2"/>
        <v>14</v>
      </c>
      <c r="P48" s="138">
        <f t="shared" si="3"/>
        <v>409</v>
      </c>
      <c r="Q48" s="137">
        <f t="shared" si="4"/>
        <v>9</v>
      </c>
    </row>
    <row r="49" spans="1:17" ht="33.950000000000003" customHeight="1" x14ac:dyDescent="0.15">
      <c r="A49" s="132" t="s">
        <v>38</v>
      </c>
      <c r="B49" s="133">
        <v>1092532</v>
      </c>
      <c r="C49" s="134">
        <v>999363</v>
      </c>
      <c r="D49" s="135">
        <v>62463</v>
      </c>
      <c r="E49" s="168">
        <v>2009</v>
      </c>
      <c r="F49" s="129">
        <f t="shared" si="7"/>
        <v>1063835</v>
      </c>
      <c r="G49" s="136">
        <f t="shared" si="5"/>
        <v>97.373349247436238</v>
      </c>
      <c r="H49" s="137">
        <f t="shared" si="6"/>
        <v>28</v>
      </c>
      <c r="I49" s="138">
        <v>0</v>
      </c>
      <c r="J49" s="139">
        <v>21</v>
      </c>
      <c r="K49" s="139">
        <f t="shared" si="0"/>
        <v>31</v>
      </c>
      <c r="L49" s="139">
        <v>138</v>
      </c>
      <c r="M49" s="139">
        <f t="shared" si="1"/>
        <v>16</v>
      </c>
      <c r="N49" s="139">
        <v>44</v>
      </c>
      <c r="O49" s="140">
        <f t="shared" si="2"/>
        <v>39</v>
      </c>
      <c r="P49" s="138">
        <f t="shared" si="3"/>
        <v>203</v>
      </c>
      <c r="Q49" s="137">
        <f t="shared" si="4"/>
        <v>34</v>
      </c>
    </row>
    <row r="50" spans="1:17" ht="33.950000000000003" customHeight="1" x14ac:dyDescent="0.15">
      <c r="A50" s="132" t="s">
        <v>39</v>
      </c>
      <c r="B50" s="133">
        <v>1660197</v>
      </c>
      <c r="C50" s="134">
        <v>1374245</v>
      </c>
      <c r="D50" s="135">
        <v>223925</v>
      </c>
      <c r="E50" s="168">
        <v>20110</v>
      </c>
      <c r="F50" s="129">
        <f t="shared" si="7"/>
        <v>1618280</v>
      </c>
      <c r="G50" s="136">
        <f t="shared" si="5"/>
        <v>97.475179150426129</v>
      </c>
      <c r="H50" s="137">
        <f t="shared" si="6"/>
        <v>27</v>
      </c>
      <c r="I50" s="138">
        <v>0</v>
      </c>
      <c r="J50" s="139">
        <v>34</v>
      </c>
      <c r="K50" s="139">
        <f t="shared" si="0"/>
        <v>13</v>
      </c>
      <c r="L50" s="139">
        <v>226</v>
      </c>
      <c r="M50" s="139">
        <f t="shared" si="1"/>
        <v>3</v>
      </c>
      <c r="N50" s="139">
        <v>107</v>
      </c>
      <c r="O50" s="140">
        <f t="shared" si="2"/>
        <v>25</v>
      </c>
      <c r="P50" s="138">
        <f t="shared" si="3"/>
        <v>367</v>
      </c>
      <c r="Q50" s="137">
        <f t="shared" si="4"/>
        <v>15</v>
      </c>
    </row>
    <row r="51" spans="1:17" ht="33.950000000000003" customHeight="1" thickBot="1" x14ac:dyDescent="0.2">
      <c r="A51" s="141" t="s">
        <v>40</v>
      </c>
      <c r="B51" s="142">
        <v>1436683</v>
      </c>
      <c r="C51" s="143">
        <v>1401490</v>
      </c>
      <c r="D51" s="144">
        <v>34855</v>
      </c>
      <c r="E51" s="169">
        <v>16</v>
      </c>
      <c r="F51" s="129">
        <f t="shared" si="7"/>
        <v>1436361</v>
      </c>
      <c r="G51" s="136">
        <f t="shared" si="5"/>
        <v>99.977587261768946</v>
      </c>
      <c r="H51" s="145">
        <f>RANK(G51,$G$5:$G$51,0)</f>
        <v>3</v>
      </c>
      <c r="I51" s="146">
        <v>1</v>
      </c>
      <c r="J51" s="147">
        <v>25</v>
      </c>
      <c r="K51" s="147">
        <f t="shared" si="0"/>
        <v>25</v>
      </c>
      <c r="L51" s="147">
        <v>23</v>
      </c>
      <c r="M51" s="147">
        <f t="shared" si="1"/>
        <v>41</v>
      </c>
      <c r="N51" s="147">
        <v>27</v>
      </c>
      <c r="O51" s="148">
        <f t="shared" si="2"/>
        <v>46</v>
      </c>
      <c r="P51" s="146">
        <f t="shared" si="3"/>
        <v>76</v>
      </c>
      <c r="Q51" s="145">
        <f t="shared" si="4"/>
        <v>46</v>
      </c>
    </row>
    <row r="52" spans="1:17" ht="33.950000000000003" customHeight="1" thickTop="1" x14ac:dyDescent="0.15">
      <c r="A52" s="110" t="s">
        <v>41</v>
      </c>
      <c r="B52" s="109">
        <f>+SUM(B5:B51)</f>
        <v>126915127</v>
      </c>
      <c r="C52" s="114">
        <f>+SUM(C5:C51)</f>
        <v>120229643</v>
      </c>
      <c r="D52" s="115">
        <f>+SUM(D5:D51)</f>
        <v>3689756</v>
      </c>
      <c r="E52" s="120">
        <f>+SUM(E5:E51)</f>
        <v>386975</v>
      </c>
      <c r="F52" s="109">
        <f>+SUM(C52:E52)</f>
        <v>124306374</v>
      </c>
      <c r="G52" s="117">
        <f t="shared" si="5"/>
        <v>97.944490100065067</v>
      </c>
      <c r="H52" s="118"/>
      <c r="I52" s="123">
        <f>+SUM(I5:I51)</f>
        <v>92</v>
      </c>
      <c r="J52" s="124">
        <f>+SUM(J5:J51)</f>
        <v>1355</v>
      </c>
      <c r="K52" s="124"/>
      <c r="L52" s="124">
        <f>+SUM(L5:L51)</f>
        <v>5128</v>
      </c>
      <c r="M52" s="124"/>
      <c r="N52" s="124">
        <f>+SUM(N5:N51)</f>
        <v>8204</v>
      </c>
      <c r="O52" s="127"/>
      <c r="P52" s="123">
        <f t="shared" si="3"/>
        <v>14779</v>
      </c>
      <c r="Q52" s="125"/>
    </row>
    <row r="53" spans="1:17" ht="33.950000000000003" customHeight="1" x14ac:dyDescent="0.15">
      <c r="A53" s="151" t="s">
        <v>149</v>
      </c>
      <c r="B53" s="152">
        <v>127102390</v>
      </c>
      <c r="C53" s="153">
        <v>119996238</v>
      </c>
      <c r="D53" s="154">
        <v>4036812</v>
      </c>
      <c r="E53" s="155">
        <v>370517</v>
      </c>
      <c r="F53" s="152">
        <v>124266130</v>
      </c>
      <c r="G53" s="156">
        <f t="shared" si="5"/>
        <v>97.768523471509866</v>
      </c>
      <c r="H53" s="157"/>
      <c r="I53" s="158">
        <v>92</v>
      </c>
      <c r="J53" s="159">
        <v>1381</v>
      </c>
      <c r="K53" s="159"/>
      <c r="L53" s="159">
        <v>5629</v>
      </c>
      <c r="M53" s="159"/>
      <c r="N53" s="159">
        <v>8208</v>
      </c>
      <c r="O53" s="160"/>
      <c r="P53" s="158">
        <v>15310</v>
      </c>
      <c r="Q53" s="161"/>
    </row>
  </sheetData>
  <mergeCells count="5">
    <mergeCell ref="A3:A4"/>
    <mergeCell ref="B3:B4"/>
    <mergeCell ref="C3:F3"/>
    <mergeCell ref="G3:H3"/>
    <mergeCell ref="I3:Q3"/>
  </mergeCells>
  <phoneticPr fontId="8"/>
  <printOptions horizontalCentered="1" gridLinesSet="0"/>
  <pageMargins left="0.98425196850393704" right="0.39370078740157483" top="0.59055118110236227" bottom="0.59055118110236227" header="0.39370078740157483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="75" workbookViewId="0">
      <pane xSplit="2" ySplit="12" topLeftCell="C52" activePane="bottomRight" state="frozen"/>
      <selection pane="topRight" activeCell="C1" sqref="C1"/>
      <selection pane="bottomLeft" activeCell="A13" sqref="A13"/>
      <selection pane="bottomRight" activeCell="R59" sqref="R59"/>
    </sheetView>
  </sheetViews>
  <sheetFormatPr defaultRowHeight="13.5" x14ac:dyDescent="0.15"/>
  <sheetData>
    <row r="2" spans="2:20" s="5" customFormat="1" ht="30" customHeight="1" x14ac:dyDescent="0.2">
      <c r="B2" s="208" t="s">
        <v>142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2:20" s="5" customFormat="1" ht="9.75" customHeight="1" x14ac:dyDescent="0.2">
      <c r="B3" s="6"/>
      <c r="C3" s="7"/>
      <c r="O3" s="8"/>
      <c r="P3" s="8"/>
      <c r="Q3" s="8"/>
    </row>
    <row r="4" spans="2:20" s="13" customFormat="1" ht="13.5" customHeight="1" thickBo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143</v>
      </c>
    </row>
    <row r="5" spans="2:20" s="16" customFormat="1" ht="17.25" customHeight="1" x14ac:dyDescent="0.15">
      <c r="B5" s="14"/>
      <c r="C5" s="209" t="s">
        <v>61</v>
      </c>
      <c r="D5" s="210"/>
      <c r="E5" s="210"/>
      <c r="F5" s="211"/>
      <c r="G5" s="209" t="s">
        <v>121</v>
      </c>
      <c r="H5" s="210"/>
      <c r="I5" s="210"/>
      <c r="J5" s="210"/>
      <c r="K5" s="210"/>
      <c r="L5" s="210"/>
      <c r="M5" s="211"/>
      <c r="N5" s="209" t="s">
        <v>122</v>
      </c>
      <c r="O5" s="210"/>
      <c r="P5" s="211"/>
      <c r="Q5" s="212" t="s">
        <v>123</v>
      </c>
      <c r="R5" s="215" t="s">
        <v>124</v>
      </c>
      <c r="S5" s="15"/>
    </row>
    <row r="6" spans="2:20" s="13" customFormat="1" ht="15" customHeight="1" x14ac:dyDescent="0.2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13"/>
      <c r="R6" s="216"/>
      <c r="S6" s="22"/>
    </row>
    <row r="7" spans="2:20" s="13" customFormat="1" ht="12.95" customHeight="1" x14ac:dyDescent="0.2">
      <c r="B7" s="17"/>
      <c r="C7" s="204" t="s">
        <v>125</v>
      </c>
      <c r="D7" s="198" t="s">
        <v>126</v>
      </c>
      <c r="E7" s="218" t="s">
        <v>127</v>
      </c>
      <c r="F7" s="202" t="s">
        <v>62</v>
      </c>
      <c r="G7" s="204" t="s">
        <v>125</v>
      </c>
      <c r="H7" s="206" t="s">
        <v>128</v>
      </c>
      <c r="I7" s="206" t="s">
        <v>129</v>
      </c>
      <c r="J7" s="206" t="s">
        <v>130</v>
      </c>
      <c r="K7" s="198" t="s">
        <v>127</v>
      </c>
      <c r="L7" s="200" t="s">
        <v>131</v>
      </c>
      <c r="M7" s="202" t="s">
        <v>62</v>
      </c>
      <c r="N7" s="21"/>
      <c r="O7" s="21"/>
      <c r="P7" s="20"/>
      <c r="Q7" s="213"/>
      <c r="R7" s="216"/>
      <c r="S7" s="22"/>
    </row>
    <row r="8" spans="2:20" s="13" customFormat="1" ht="12.95" customHeight="1" x14ac:dyDescent="0.2">
      <c r="B8" s="23"/>
      <c r="C8" s="204"/>
      <c r="D8" s="198"/>
      <c r="E8" s="218"/>
      <c r="F8" s="202"/>
      <c r="G8" s="204"/>
      <c r="H8" s="206"/>
      <c r="I8" s="206"/>
      <c r="J8" s="206"/>
      <c r="K8" s="198"/>
      <c r="L8" s="200"/>
      <c r="M8" s="202"/>
      <c r="N8" s="24" t="s">
        <v>63</v>
      </c>
      <c r="O8" s="24" t="s">
        <v>64</v>
      </c>
      <c r="P8" s="25"/>
      <c r="Q8" s="213"/>
      <c r="R8" s="216"/>
      <c r="S8" s="22"/>
    </row>
    <row r="9" spans="2:20" s="13" customFormat="1" ht="12.95" customHeight="1" x14ac:dyDescent="0.2">
      <c r="B9" s="17"/>
      <c r="C9" s="204"/>
      <c r="D9" s="198"/>
      <c r="E9" s="218"/>
      <c r="F9" s="202"/>
      <c r="G9" s="204"/>
      <c r="H9" s="206"/>
      <c r="I9" s="206"/>
      <c r="J9" s="206"/>
      <c r="K9" s="198"/>
      <c r="L9" s="200"/>
      <c r="M9" s="202"/>
      <c r="N9" s="21"/>
      <c r="O9" s="24" t="s">
        <v>65</v>
      </c>
      <c r="P9" s="25" t="s">
        <v>132</v>
      </c>
      <c r="Q9" s="213"/>
      <c r="R9" s="216"/>
      <c r="S9" s="22"/>
    </row>
    <row r="10" spans="2:20" s="13" customFormat="1" ht="12.95" customHeight="1" x14ac:dyDescent="0.2">
      <c r="B10" s="23" t="s">
        <v>66</v>
      </c>
      <c r="C10" s="204"/>
      <c r="D10" s="198"/>
      <c r="E10" s="218"/>
      <c r="F10" s="202"/>
      <c r="G10" s="204"/>
      <c r="H10" s="206"/>
      <c r="I10" s="206"/>
      <c r="J10" s="206"/>
      <c r="K10" s="198"/>
      <c r="L10" s="200"/>
      <c r="M10" s="202"/>
      <c r="N10" s="24" t="s">
        <v>67</v>
      </c>
      <c r="O10" s="24" t="s">
        <v>68</v>
      </c>
      <c r="P10" s="25"/>
      <c r="Q10" s="213"/>
      <c r="R10" s="216"/>
      <c r="S10" s="22"/>
    </row>
    <row r="11" spans="2:20" s="13" customFormat="1" ht="31.5" customHeight="1" thickBot="1" x14ac:dyDescent="0.25">
      <c r="B11" s="26"/>
      <c r="C11" s="205"/>
      <c r="D11" s="199"/>
      <c r="E11" s="219"/>
      <c r="F11" s="203"/>
      <c r="G11" s="205"/>
      <c r="H11" s="207"/>
      <c r="I11" s="207"/>
      <c r="J11" s="207"/>
      <c r="K11" s="199"/>
      <c r="L11" s="201"/>
      <c r="M11" s="203"/>
      <c r="N11" s="27"/>
      <c r="O11" s="27"/>
      <c r="P11" s="28"/>
      <c r="Q11" s="214"/>
      <c r="R11" s="217"/>
      <c r="S11" s="22"/>
    </row>
    <row r="12" spans="2:20" s="13" customFormat="1" ht="14.1" customHeight="1" x14ac:dyDescent="0.2">
      <c r="B12" s="29" t="s">
        <v>69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t="shared" ref="M12:M58" si="0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20" s="13" customFormat="1" ht="14.1" customHeight="1" x14ac:dyDescent="0.2">
      <c r="B13" s="29" t="s">
        <v>70</v>
      </c>
      <c r="C13" s="36">
        <v>0</v>
      </c>
      <c r="D13" s="34">
        <v>0</v>
      </c>
      <c r="E13" s="32">
        <v>2</v>
      </c>
      <c r="F13" s="33">
        <f t="shared" ref="F13:F58" si="1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t="shared" ref="P13:P58" si="2">SUM(N13:O13)</f>
        <v>115</v>
      </c>
      <c r="Q13" s="36">
        <v>67</v>
      </c>
      <c r="R13" s="37">
        <f t="shared" ref="R13:R58" si="3">(F13+M13+P13+Q13)</f>
        <v>214</v>
      </c>
      <c r="S13" s="22"/>
    </row>
    <row r="14" spans="2:20" s="13" customFormat="1" ht="14.1" customHeight="1" x14ac:dyDescent="0.2">
      <c r="B14" s="29" t="s">
        <v>71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20" s="13" customFormat="1" ht="14.1" customHeight="1" x14ac:dyDescent="0.2">
      <c r="B15" s="29" t="s">
        <v>72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4.1" customHeight="1" x14ac:dyDescent="0.2">
      <c r="B16" s="38" t="s">
        <v>73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4.1" customHeight="1" x14ac:dyDescent="0.2">
      <c r="B17" s="29" t="s">
        <v>74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4.1" customHeight="1" x14ac:dyDescent="0.2">
      <c r="B18" s="29" t="s">
        <v>75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4.1" customHeight="1" x14ac:dyDescent="0.2">
      <c r="B19" s="29" t="s">
        <v>76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4.1" customHeight="1" x14ac:dyDescent="0.2">
      <c r="B20" s="29" t="s">
        <v>77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4.1" customHeight="1" x14ac:dyDescent="0.2">
      <c r="B21" s="38" t="s">
        <v>78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4.1" customHeight="1" x14ac:dyDescent="0.2">
      <c r="B22" s="29" t="s">
        <v>79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4.1" customHeight="1" x14ac:dyDescent="0.2">
      <c r="B23" s="29" t="s">
        <v>80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4.1" customHeight="1" x14ac:dyDescent="0.2">
      <c r="B24" s="29" t="s">
        <v>81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4.1" customHeight="1" x14ac:dyDescent="0.2">
      <c r="B25" s="29" t="s">
        <v>82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4.1" customHeight="1" x14ac:dyDescent="0.2">
      <c r="B26" s="38" t="s">
        <v>83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4.1" customHeight="1" x14ac:dyDescent="0.2">
      <c r="B27" s="29" t="s">
        <v>84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4.1" customHeight="1" x14ac:dyDescent="0.2">
      <c r="B28" s="29" t="s">
        <v>85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4.1" customHeight="1" x14ac:dyDescent="0.2">
      <c r="B29" s="29" t="s">
        <v>86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4.1" customHeight="1" x14ac:dyDescent="0.2">
      <c r="B30" s="29" t="s">
        <v>87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4.1" customHeight="1" x14ac:dyDescent="0.2">
      <c r="B31" s="38" t="s">
        <v>88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4.1" customHeight="1" x14ac:dyDescent="0.2">
      <c r="B32" s="29" t="s">
        <v>89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4.1" customHeight="1" x14ac:dyDescent="0.2">
      <c r="B33" s="29" t="s">
        <v>90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4.1" customHeight="1" x14ac:dyDescent="0.2">
      <c r="B34" s="29" t="s">
        <v>91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4.1" customHeight="1" x14ac:dyDescent="0.2">
      <c r="B35" s="29" t="s">
        <v>92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4.1" customHeight="1" x14ac:dyDescent="0.2">
      <c r="B36" s="38" t="s">
        <v>133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4.1" customHeight="1" x14ac:dyDescent="0.2">
      <c r="B37" s="29" t="s">
        <v>93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4.1" customHeight="1" x14ac:dyDescent="0.2">
      <c r="B38" s="29" t="s">
        <v>94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4.1" customHeight="1" x14ac:dyDescent="0.2">
      <c r="B39" s="29" t="s">
        <v>95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4.1" customHeight="1" x14ac:dyDescent="0.2">
      <c r="B40" s="29" t="s">
        <v>96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4.1" customHeight="1" x14ac:dyDescent="0.2">
      <c r="B41" s="38" t="s">
        <v>97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4.1" customHeight="1" x14ac:dyDescent="0.2">
      <c r="B42" s="29" t="s">
        <v>98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4.1" customHeight="1" x14ac:dyDescent="0.2">
      <c r="B43" s="29" t="s">
        <v>99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4.1" customHeight="1" x14ac:dyDescent="0.2">
      <c r="B44" s="29" t="s">
        <v>100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4.1" customHeight="1" x14ac:dyDescent="0.2">
      <c r="B45" s="29" t="s">
        <v>101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4.1" customHeight="1" x14ac:dyDescent="0.2">
      <c r="B46" s="38" t="s">
        <v>102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4.1" customHeight="1" x14ac:dyDescent="0.2">
      <c r="B47" s="29" t="s">
        <v>103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4.1" customHeight="1" x14ac:dyDescent="0.2">
      <c r="B48" s="29" t="s">
        <v>104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4.1" customHeight="1" x14ac:dyDescent="0.2">
      <c r="B49" s="29" t="s">
        <v>105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4.1" customHeight="1" x14ac:dyDescent="0.2">
      <c r="B50" s="29" t="s">
        <v>106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4.1" customHeight="1" x14ac:dyDescent="0.2">
      <c r="B51" s="38" t="s">
        <v>107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4.1" customHeight="1" x14ac:dyDescent="0.2">
      <c r="B52" s="29" t="s">
        <v>108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4.1" customHeight="1" x14ac:dyDescent="0.2">
      <c r="B53" s="29" t="s">
        <v>109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4.1" customHeight="1" x14ac:dyDescent="0.2">
      <c r="B54" s="29" t="s">
        <v>110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4.1" customHeight="1" x14ac:dyDescent="0.2">
      <c r="B55" s="29" t="s">
        <v>111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4.1" customHeight="1" x14ac:dyDescent="0.2">
      <c r="B56" s="38" t="s">
        <v>112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4.1" customHeight="1" x14ac:dyDescent="0.2">
      <c r="B57" s="29" t="s">
        <v>113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4.1" customHeight="1" x14ac:dyDescent="0.2">
      <c r="B58" s="38" t="s">
        <v>114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4.1" customHeight="1" x14ac:dyDescent="0.2">
      <c r="B59" s="49" t="s">
        <v>115</v>
      </c>
      <c r="C59" s="50">
        <f t="shared" ref="C59:R59" si="4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4.1" customHeight="1" thickBot="1" x14ac:dyDescent="0.25">
      <c r="B60" s="51" t="s">
        <v>144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9" s="13" customFormat="1" ht="14.85" customHeight="1" x14ac:dyDescent="0.2">
      <c r="B61" s="57"/>
      <c r="R61" s="58" t="s">
        <v>134</v>
      </c>
    </row>
  </sheetData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pane xSplit="1" ySplit="12" topLeftCell="B55" activePane="bottomRight" state="frozen"/>
      <selection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RowHeight="13.5" x14ac:dyDescent="0.15"/>
  <cols>
    <col min="2" max="2" width="10.875" customWidth="1"/>
    <col min="3" max="3" width="11.875" customWidth="1"/>
    <col min="6" max="6" width="12.25" customWidth="1"/>
  </cols>
  <sheetData>
    <row r="2" spans="1:8" s="60" customFormat="1" ht="21" x14ac:dyDescent="0.15">
      <c r="A2" s="220" t="s">
        <v>145</v>
      </c>
      <c r="B2" s="220"/>
      <c r="C2" s="220"/>
      <c r="D2" s="220"/>
      <c r="E2" s="220"/>
      <c r="F2" s="220"/>
      <c r="G2" s="220"/>
    </row>
    <row r="3" spans="1:8" s="60" customFormat="1" ht="12.75" customHeight="1" x14ac:dyDescent="0.15">
      <c r="A3" s="59"/>
      <c r="B3" s="59"/>
      <c r="C3" s="59"/>
      <c r="D3" s="59"/>
      <c r="E3" s="59"/>
      <c r="F3" s="59"/>
      <c r="G3" s="59"/>
    </row>
    <row r="4" spans="1:8" s="60" customFormat="1" ht="14.25" thickBot="1" x14ac:dyDescent="0.2">
      <c r="A4" s="61"/>
      <c r="B4" s="61"/>
      <c r="C4" s="61"/>
      <c r="D4" s="61"/>
      <c r="E4" s="61"/>
      <c r="G4" s="62" t="s">
        <v>146</v>
      </c>
    </row>
    <row r="5" spans="1:8" s="16" customFormat="1" ht="18" hidden="1" thickBot="1" x14ac:dyDescent="0.2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 x14ac:dyDescent="0.2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 x14ac:dyDescent="0.2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 x14ac:dyDescent="0.2">
      <c r="A8" s="73"/>
      <c r="B8" s="71"/>
      <c r="C8" s="70"/>
      <c r="D8" s="70"/>
      <c r="E8" s="70"/>
      <c r="F8" s="70"/>
      <c r="G8" s="74"/>
      <c r="H8" s="15"/>
    </row>
    <row r="9" spans="1:8" s="16" customFormat="1" ht="17.25" x14ac:dyDescent="0.15">
      <c r="A9" s="66"/>
      <c r="B9" s="221" t="s">
        <v>116</v>
      </c>
      <c r="C9" s="223" t="s">
        <v>135</v>
      </c>
      <c r="D9" s="224"/>
      <c r="E9" s="224"/>
      <c r="F9" s="224"/>
      <c r="G9" s="227" t="s">
        <v>136</v>
      </c>
      <c r="H9" s="75"/>
    </row>
    <row r="10" spans="1:8" s="16" customFormat="1" ht="17.25" x14ac:dyDescent="0.15">
      <c r="A10" s="69" t="s">
        <v>66</v>
      </c>
      <c r="B10" s="222"/>
      <c r="C10" s="225"/>
      <c r="D10" s="226"/>
      <c r="E10" s="226"/>
      <c r="F10" s="226"/>
      <c r="G10" s="228"/>
      <c r="H10" s="75"/>
    </row>
    <row r="11" spans="1:8" s="16" customFormat="1" ht="18" thickBot="1" x14ac:dyDescent="0.2">
      <c r="A11" s="76"/>
      <c r="B11" s="77" t="s">
        <v>117</v>
      </c>
      <c r="C11" s="78" t="s">
        <v>118</v>
      </c>
      <c r="D11" s="78" t="s">
        <v>119</v>
      </c>
      <c r="E11" s="78" t="s">
        <v>0</v>
      </c>
      <c r="F11" s="79" t="s">
        <v>137</v>
      </c>
      <c r="G11" s="80" t="s">
        <v>138</v>
      </c>
    </row>
    <row r="12" spans="1:8" s="16" customFormat="1" ht="21" customHeight="1" x14ac:dyDescent="0.15">
      <c r="A12" s="73" t="s">
        <v>69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t="shared" ref="F12:F59" si="0">(C12+D12+E12)</f>
        <v>5409351</v>
      </c>
      <c r="G12" s="85">
        <v>97.57908100865221</v>
      </c>
      <c r="H12" s="15"/>
    </row>
    <row r="13" spans="1:8" s="16" customFormat="1" ht="21" customHeight="1" x14ac:dyDescent="0.15">
      <c r="A13" s="73" t="s">
        <v>70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97.472206627925374</v>
      </c>
      <c r="H13" s="15"/>
    </row>
    <row r="14" spans="1:8" s="16" customFormat="1" ht="21" customHeight="1" x14ac:dyDescent="0.15">
      <c r="A14" s="73" t="s">
        <v>71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92.805156548712716</v>
      </c>
      <c r="H14" s="15"/>
    </row>
    <row r="15" spans="1:8" s="16" customFormat="1" ht="21" customHeight="1" x14ac:dyDescent="0.15">
      <c r="A15" s="73" t="s">
        <v>72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98.595112399962304</v>
      </c>
      <c r="H15" s="15"/>
    </row>
    <row r="16" spans="1:8" s="16" customFormat="1" ht="21" customHeight="1" x14ac:dyDescent="0.15">
      <c r="A16" s="88" t="s">
        <v>73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89.895183991736914</v>
      </c>
      <c r="H16" s="15"/>
    </row>
    <row r="17" spans="1:8" s="16" customFormat="1" ht="21" customHeight="1" x14ac:dyDescent="0.15">
      <c r="A17" s="73" t="s">
        <v>74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97.601041701897387</v>
      </c>
      <c r="H17" s="15"/>
    </row>
    <row r="18" spans="1:8" s="16" customFormat="1" ht="21" customHeight="1" x14ac:dyDescent="0.15">
      <c r="A18" s="73" t="s">
        <v>75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92.202117057245431</v>
      </c>
      <c r="H18" s="15"/>
    </row>
    <row r="19" spans="1:8" s="16" customFormat="1" ht="21" customHeight="1" x14ac:dyDescent="0.15">
      <c r="A19" s="73" t="s">
        <v>76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 x14ac:dyDescent="0.15">
      <c r="A20" s="73" t="s">
        <v>77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95.854196254005828</v>
      </c>
      <c r="H20" s="15"/>
    </row>
    <row r="21" spans="1:8" s="16" customFormat="1" ht="21" customHeight="1" x14ac:dyDescent="0.15">
      <c r="A21" s="88" t="s">
        <v>78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99.246390062487919</v>
      </c>
      <c r="H21" s="15"/>
    </row>
    <row r="22" spans="1:8" s="16" customFormat="1" ht="21" customHeight="1" x14ac:dyDescent="0.15">
      <c r="A22" s="73" t="s">
        <v>79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99.741898187316153</v>
      </c>
      <c r="H22" s="15"/>
    </row>
    <row r="23" spans="1:8" s="16" customFormat="1" ht="21" customHeight="1" x14ac:dyDescent="0.15">
      <c r="A23" s="73" t="s">
        <v>80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94.331785337762852</v>
      </c>
      <c r="H23" s="15"/>
    </row>
    <row r="24" spans="1:8" s="16" customFormat="1" ht="18.75" customHeight="1" x14ac:dyDescent="0.15">
      <c r="A24" s="73" t="s">
        <v>81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99.998233756857275</v>
      </c>
      <c r="H24" s="15"/>
    </row>
    <row r="25" spans="1:8" s="16" customFormat="1" ht="21" customHeight="1" x14ac:dyDescent="0.15">
      <c r="A25" s="73" t="s">
        <v>82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99.838490317943624</v>
      </c>
      <c r="H25" s="15"/>
    </row>
    <row r="26" spans="1:8" s="16" customFormat="1" ht="21" customHeight="1" x14ac:dyDescent="0.15">
      <c r="A26" s="88" t="s">
        <v>83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98.941564509138274</v>
      </c>
      <c r="H26" s="15"/>
    </row>
    <row r="27" spans="1:8" s="16" customFormat="1" ht="21" customHeight="1" x14ac:dyDescent="0.15">
      <c r="A27" s="73" t="s">
        <v>84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93.167295161577144</v>
      </c>
      <c r="H27" s="15"/>
    </row>
    <row r="28" spans="1:8" s="16" customFormat="1" ht="21" customHeight="1" x14ac:dyDescent="0.15">
      <c r="A28" s="73" t="s">
        <v>85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98.624440316260419</v>
      </c>
      <c r="H28" s="15"/>
    </row>
    <row r="29" spans="1:8" s="16" customFormat="1" ht="21" customHeight="1" x14ac:dyDescent="0.15">
      <c r="A29" s="73" t="s">
        <v>86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96.213031298157176</v>
      </c>
      <c r="H29" s="15"/>
    </row>
    <row r="30" spans="1:8" s="16" customFormat="1" ht="21" customHeight="1" x14ac:dyDescent="0.15">
      <c r="A30" s="73" t="s">
        <v>87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97.983877355650961</v>
      </c>
      <c r="H30" s="15"/>
    </row>
    <row r="31" spans="1:8" s="16" customFormat="1" ht="21" customHeight="1" x14ac:dyDescent="0.15">
      <c r="A31" s="88" t="s">
        <v>88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98.803844126053292</v>
      </c>
      <c r="H31" s="15"/>
    </row>
    <row r="32" spans="1:8" s="16" customFormat="1" ht="21" customHeight="1" x14ac:dyDescent="0.15">
      <c r="A32" s="73" t="s">
        <v>89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 x14ac:dyDescent="0.15">
      <c r="A33" s="73" t="s">
        <v>90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98.923212895906715</v>
      </c>
      <c r="H33" s="15"/>
    </row>
    <row r="34" spans="1:8" s="16" customFormat="1" ht="21" customHeight="1" x14ac:dyDescent="0.15">
      <c r="A34" s="73" t="s">
        <v>91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99.785686328147378</v>
      </c>
      <c r="H34" s="15"/>
    </row>
    <row r="35" spans="1:8" s="16" customFormat="1" ht="21" customHeight="1" x14ac:dyDescent="0.15">
      <c r="A35" s="73" t="s">
        <v>92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99.364638397610776</v>
      </c>
      <c r="H35" s="15"/>
    </row>
    <row r="36" spans="1:8" s="16" customFormat="1" ht="21" customHeight="1" x14ac:dyDescent="0.15">
      <c r="A36" s="88" t="s">
        <v>120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99.218371801368491</v>
      </c>
      <c r="H36" s="15"/>
    </row>
    <row r="37" spans="1:8" s="16" customFormat="1" ht="21" customHeight="1" x14ac:dyDescent="0.15">
      <c r="A37" s="73" t="s">
        <v>93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99.401860112641458</v>
      </c>
      <c r="H37" s="15"/>
    </row>
    <row r="38" spans="1:8" s="16" customFormat="1" ht="21" customHeight="1" x14ac:dyDescent="0.15">
      <c r="A38" s="73" t="s">
        <v>94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99.964082974106432</v>
      </c>
      <c r="H38" s="15"/>
    </row>
    <row r="39" spans="1:8" s="16" customFormat="1" ht="21" customHeight="1" x14ac:dyDescent="0.15">
      <c r="A39" s="73" t="s">
        <v>95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99.798313062985315</v>
      </c>
      <c r="H39" s="15"/>
    </row>
    <row r="40" spans="1:8" s="16" customFormat="1" ht="21" customHeight="1" x14ac:dyDescent="0.15">
      <c r="A40" s="73" t="s">
        <v>96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99.045296699048791</v>
      </c>
      <c r="H40" s="15"/>
    </row>
    <row r="41" spans="1:8" s="16" customFormat="1" ht="21" customHeight="1" x14ac:dyDescent="0.15">
      <c r="A41" s="88" t="s">
        <v>97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97.015386318675397</v>
      </c>
      <c r="H41" s="15"/>
    </row>
    <row r="42" spans="1:8" s="16" customFormat="1" ht="21" customHeight="1" x14ac:dyDescent="0.15">
      <c r="A42" s="73" t="s">
        <v>98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97.283089816818674</v>
      </c>
      <c r="H42" s="15"/>
    </row>
    <row r="43" spans="1:8" s="16" customFormat="1" ht="21" customHeight="1" x14ac:dyDescent="0.15">
      <c r="A43" s="73" t="s">
        <v>99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96.829054963972851</v>
      </c>
      <c r="H43" s="15"/>
    </row>
    <row r="44" spans="1:8" s="16" customFormat="1" ht="21" customHeight="1" x14ac:dyDescent="0.15">
      <c r="A44" s="73" t="s">
        <v>100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98.962133164873961</v>
      </c>
      <c r="H44" s="15"/>
    </row>
    <row r="45" spans="1:8" s="16" customFormat="1" ht="21" customHeight="1" x14ac:dyDescent="0.15">
      <c r="A45" s="73" t="s">
        <v>101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93.429509527642665</v>
      </c>
      <c r="H45" s="15"/>
    </row>
    <row r="46" spans="1:8" s="16" customFormat="1" ht="21" customHeight="1" x14ac:dyDescent="0.15">
      <c r="A46" s="88" t="s">
        <v>102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92.663276376364763</v>
      </c>
      <c r="H46" s="15"/>
    </row>
    <row r="47" spans="1:8" s="16" customFormat="1" ht="21" customHeight="1" x14ac:dyDescent="0.15">
      <c r="A47" s="73" t="s">
        <v>103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95.513884629713644</v>
      </c>
      <c r="H47" s="15"/>
    </row>
    <row r="48" spans="1:8" s="16" customFormat="1" ht="21" customHeight="1" x14ac:dyDescent="0.15">
      <c r="A48" s="73" t="s">
        <v>104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99.183706142216039</v>
      </c>
      <c r="H48" s="15"/>
    </row>
    <row r="49" spans="1:8" s="16" customFormat="1" ht="21" customHeight="1" x14ac:dyDescent="0.15">
      <c r="A49" s="73" t="s">
        <v>105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92.461222813820555</v>
      </c>
      <c r="H49" s="15"/>
    </row>
    <row r="50" spans="1:8" s="16" customFormat="1" ht="21" customHeight="1" x14ac:dyDescent="0.15">
      <c r="A50" s="73" t="s">
        <v>106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91.963736504137231</v>
      </c>
      <c r="H50" s="15"/>
    </row>
    <row r="51" spans="1:8" s="16" customFormat="1" ht="21" customHeight="1" x14ac:dyDescent="0.15">
      <c r="A51" s="88" t="s">
        <v>107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92.847733106911221</v>
      </c>
      <c r="H51" s="15"/>
    </row>
    <row r="52" spans="1:8" s="16" customFormat="1" ht="21" customHeight="1" x14ac:dyDescent="0.15">
      <c r="A52" s="73" t="s">
        <v>108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94.177338079607978</v>
      </c>
      <c r="H52" s="15"/>
    </row>
    <row r="53" spans="1:8" s="16" customFormat="1" ht="21" customHeight="1" x14ac:dyDescent="0.15">
      <c r="A53" s="73" t="s">
        <v>109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98.535638870631672</v>
      </c>
      <c r="H53" s="15"/>
    </row>
    <row r="54" spans="1:8" s="16" customFormat="1" ht="21" customHeight="1" x14ac:dyDescent="0.15">
      <c r="A54" s="73" t="s">
        <v>110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85.894192672639846</v>
      </c>
      <c r="H54" s="15"/>
    </row>
    <row r="55" spans="1:8" s="16" customFormat="1" ht="21" customHeight="1" x14ac:dyDescent="0.15">
      <c r="A55" s="73" t="s">
        <v>111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90.223051528155025</v>
      </c>
      <c r="H55" s="15"/>
    </row>
    <row r="56" spans="1:8" s="16" customFormat="1" ht="21" customHeight="1" x14ac:dyDescent="0.15">
      <c r="A56" s="88" t="s">
        <v>112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96.876826597370396</v>
      </c>
      <c r="H56" s="15"/>
    </row>
    <row r="57" spans="1:8" s="16" customFormat="1" ht="21" customHeight="1" x14ac:dyDescent="0.15">
      <c r="A57" s="73" t="s">
        <v>113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96.696539083110224</v>
      </c>
      <c r="H57" s="15"/>
    </row>
    <row r="58" spans="1:8" s="16" customFormat="1" ht="21" customHeight="1" x14ac:dyDescent="0.15">
      <c r="A58" s="88" t="s">
        <v>114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99.964270048714738</v>
      </c>
      <c r="H58" s="15"/>
    </row>
    <row r="59" spans="1:8" s="16" customFormat="1" ht="21" customHeight="1" x14ac:dyDescent="0.15">
      <c r="A59" s="98" t="s">
        <v>115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97.484091620668011</v>
      </c>
      <c r="H59" s="15"/>
    </row>
    <row r="60" spans="1:8" s="16" customFormat="1" ht="21" customHeight="1" thickBot="1" x14ac:dyDescent="0.2">
      <c r="A60" s="101" t="s">
        <v>147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97.404997062882643</v>
      </c>
      <c r="H60" s="15"/>
    </row>
    <row r="61" spans="1:8" s="65" customFormat="1" ht="21" customHeight="1" x14ac:dyDescent="0.15">
      <c r="A61" s="106"/>
      <c r="C61" s="149"/>
      <c r="D61" s="149"/>
      <c r="E61" s="150"/>
      <c r="F61" s="149"/>
      <c r="G61" s="107" t="s">
        <v>134</v>
      </c>
    </row>
  </sheetData>
  <mergeCells count="4">
    <mergeCell ref="A2:G2"/>
    <mergeCell ref="B9:B10"/>
    <mergeCell ref="C9:F10"/>
    <mergeCell ref="G9:G10"/>
  </mergeCells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D:\○長野県の水道\45県別普及.JAC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28</vt:lpstr>
      <vt:lpstr>20全国箇所数</vt:lpstr>
      <vt:lpstr>20全国給水人口</vt:lpstr>
      <vt:lpstr>'28'!印刷範囲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TOKIZAWA</dc:creator>
  <cp:keywords/>
  <cp:lastModifiedBy>Administrator</cp:lastModifiedBy>
  <cp:revision>8</cp:revision>
  <cp:lastPrinted>2016-06-08T06:44:26Z</cp:lastPrinted>
  <dcterms:created xsi:type="dcterms:W3CDTF">1999-11-10T08:16:40Z</dcterms:created>
  <dcterms:modified xsi:type="dcterms:W3CDTF">2018-03-13T00:11:57Z</dcterms:modified>
</cp:coreProperties>
</file>