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-15" yWindow="0" windowWidth="12270" windowHeight="3345"/>
  </bookViews>
  <sheets>
    <sheet name="P-12" sheetId="1" r:id="rId1"/>
    <sheet name="P-13" sheetId="3" r:id="rId2"/>
  </sheets>
  <externalReferences>
    <externalReference r:id="rId3"/>
    <externalReference r:id="rId4"/>
  </externalReferences>
  <definedNames>
    <definedName name="_5万人未満" localSheetId="1">[1]処理人口状況!#REF!</definedName>
    <definedName name="_5万人未満">[1]処理人口状況!#REF!</definedName>
    <definedName name="_Fill" localSheetId="1" hidden="1">#REF!</definedName>
    <definedName name="_Fill" hidden="1">#REF!</definedName>
    <definedName name="\A" localSheetId="1">#REF!</definedName>
    <definedName name="\A">#REF!</definedName>
    <definedName name="\B" localSheetId="1">#REF!</definedName>
    <definedName name="\B">#REF!</definedName>
    <definedName name="_xlnm.Print_Area" localSheetId="0">'P-12'!$A$1:$N$86</definedName>
    <definedName name="_xlnm.Print_Area" localSheetId="1">'P-13'!$A$1:$I$64</definedName>
    <definedName name="_xlnm.Print_Area">#REF!</definedName>
    <definedName name="PRINT_AREA_MI" localSheetId="1">#REF!</definedName>
    <definedName name="PRINT_AREA_MI">#REF!</definedName>
    <definedName name="建設事務所別" localSheetId="1">#REF!</definedName>
    <definedName name="建設事務所別">#REF!</definedName>
    <definedName name="広域市町村別" localSheetId="1">[1]処理人口状況!#REF!</definedName>
    <definedName name="広域市町村別">[1]処理人口状況!#REF!</definedName>
    <definedName name="広域別" localSheetId="1">#REF!</definedName>
    <definedName name="広域別">#REF!</definedName>
    <definedName name="行政順" localSheetId="1">#REF!</definedName>
    <definedName name="行政順">#REF!</definedName>
    <definedName name="市町村" localSheetId="1">#REF!</definedName>
    <definedName name="市町村">#REF!</definedName>
    <definedName name="市町村別" localSheetId="1">[1]処理人口状況!#REF!</definedName>
    <definedName name="市町村別">[1]処理人口状況!#REF!</definedName>
    <definedName name="住民基本台帳" localSheetId="1">#REF!</definedName>
    <definedName name="住民基本台帳">#REF!</definedName>
    <definedName name="順位表" localSheetId="1">[1]処理人口状況!#REF!</definedName>
    <definedName name="順位表">[1]処理人口状況!#REF!</definedName>
    <definedName name="総括" localSheetId="1">[1]処理人口状況!#REF!</definedName>
    <definedName name="総括">[1]処理人口状況!#REF!</definedName>
    <definedName name="地域別" localSheetId="1">[1]処理人口状況!#REF!</definedName>
    <definedName name="地域別">[1]処理人口状況!#REF!</definedName>
    <definedName name="普及率" localSheetId="1">'[2]12'!#REF!</definedName>
    <definedName name="普及率">'[2]12'!#REF!</definedName>
  </definedNames>
  <calcPr calcId="125725"/>
</workbook>
</file>

<file path=xl/calcChain.xml><?xml version="1.0" encoding="utf-8"?>
<calcChain xmlns="http://schemas.openxmlformats.org/spreadsheetml/2006/main">
  <c r="L40" i="1"/>
  <c r="L82"/>
  <c r="F64" i="3" l="1"/>
  <c r="F63"/>
  <c r="F62"/>
  <c r="C19" l="1"/>
  <c r="H18"/>
  <c r="L81" i="1" l="1"/>
  <c r="L39"/>
  <c r="L4"/>
  <c r="F84"/>
  <c r="H84"/>
  <c r="D84"/>
  <c r="F61" i="3" l="1"/>
  <c r="F60"/>
  <c r="F59"/>
  <c r="H16" l="1"/>
  <c r="F42" i="1" l="1"/>
  <c r="D42"/>
  <c r="H42"/>
  <c r="L24" l="1"/>
  <c r="H17" i="3" l="1"/>
  <c r="H15"/>
  <c r="H14"/>
  <c r="H13"/>
  <c r="H12"/>
  <c r="H11"/>
  <c r="H10"/>
  <c r="H9"/>
  <c r="H8"/>
  <c r="H7"/>
  <c r="F58" l="1"/>
  <c r="F57"/>
  <c r="F56"/>
  <c r="F55"/>
  <c r="F54"/>
  <c r="F53"/>
  <c r="F52"/>
  <c r="F51"/>
  <c r="F50"/>
  <c r="F49"/>
  <c r="F48"/>
  <c r="F47"/>
  <c r="F46"/>
  <c r="F45"/>
  <c r="F44"/>
  <c r="F43"/>
  <c r="E42"/>
  <c r="D42"/>
  <c r="E41"/>
  <c r="D41"/>
  <c r="F40"/>
  <c r="F38"/>
  <c r="F37"/>
  <c r="F35"/>
  <c r="F34"/>
  <c r="F32"/>
  <c r="F31"/>
  <c r="F29"/>
  <c r="F28"/>
  <c r="F26"/>
  <c r="G6"/>
  <c r="G19" s="1"/>
  <c r="G21" s="1"/>
  <c r="F6"/>
  <c r="F19" s="1"/>
  <c r="F21" s="1"/>
  <c r="E6"/>
  <c r="E19" s="1"/>
  <c r="E21" s="1"/>
  <c r="D6"/>
  <c r="H5"/>
  <c r="H4"/>
  <c r="H3"/>
  <c r="F41" l="1"/>
  <c r="D19"/>
  <c r="D21" s="1"/>
  <c r="H6"/>
  <c r="H19" s="1"/>
  <c r="F42"/>
  <c r="C20"/>
  <c r="H20" s="1"/>
  <c r="H21" l="1"/>
  <c r="C21"/>
  <c r="L80" i="1"/>
  <c r="L84" s="1"/>
  <c r="L38"/>
  <c r="L42" s="1"/>
  <c r="L78" l="1"/>
  <c r="L36"/>
  <c r="L77" l="1"/>
  <c r="L35"/>
  <c r="L76"/>
  <c r="L34"/>
  <c r="L75"/>
  <c r="L33"/>
  <c r="L74"/>
  <c r="H79"/>
  <c r="F79"/>
  <c r="D79"/>
  <c r="L32"/>
  <c r="H37"/>
  <c r="F37"/>
  <c r="D37"/>
  <c r="L68"/>
  <c r="L69"/>
  <c r="L70"/>
  <c r="L71"/>
  <c r="L72"/>
  <c r="H31"/>
  <c r="L26"/>
  <c r="L27"/>
  <c r="L28"/>
  <c r="L29"/>
  <c r="L30"/>
  <c r="F31"/>
  <c r="D31"/>
  <c r="H73"/>
  <c r="F73"/>
  <c r="D73"/>
  <c r="L46"/>
  <c r="D47"/>
  <c r="F47"/>
  <c r="H47"/>
  <c r="J47"/>
  <c r="L22"/>
  <c r="L18"/>
  <c r="L20"/>
  <c r="L21"/>
  <c r="L23"/>
  <c r="L60"/>
  <c r="L61"/>
  <c r="L62"/>
  <c r="D59"/>
  <c r="F59"/>
  <c r="H59"/>
  <c r="J59"/>
  <c r="L58"/>
  <c r="L57"/>
  <c r="L56"/>
  <c r="L55"/>
  <c r="L54"/>
  <c r="D53"/>
  <c r="F53"/>
  <c r="H53"/>
  <c r="J53"/>
  <c r="L52"/>
  <c r="L51"/>
  <c r="L50"/>
  <c r="L49"/>
  <c r="L48"/>
  <c r="D17"/>
  <c r="F17"/>
  <c r="H17"/>
  <c r="J17"/>
  <c r="L16"/>
  <c r="L15"/>
  <c r="L14"/>
  <c r="L13"/>
  <c r="L12"/>
  <c r="D11"/>
  <c r="F11"/>
  <c r="H11"/>
  <c r="J11"/>
  <c r="L10"/>
  <c r="L9"/>
  <c r="L8"/>
  <c r="L7"/>
  <c r="L6"/>
  <c r="D5"/>
  <c r="F5"/>
  <c r="H5"/>
  <c r="J5"/>
  <c r="L5" l="1"/>
  <c r="L53"/>
  <c r="L47"/>
  <c r="L31"/>
  <c r="L73"/>
  <c r="L11"/>
  <c r="L37"/>
  <c r="L59"/>
  <c r="L79"/>
  <c r="L17"/>
  <c r="O42" l="1"/>
</calcChain>
</file>

<file path=xl/comments1.xml><?xml version="1.0" encoding="utf-8"?>
<comments xmlns="http://schemas.openxmlformats.org/spreadsheetml/2006/main">
  <authors>
    <author>管理者</author>
  </authors>
  <commentList>
    <comment ref="B53" authorId="0">
      <text>
        <r>
          <rPr>
            <b/>
            <sz val="9"/>
            <color indexed="81"/>
            <rFont val="ＭＳ Ｐゴシック"/>
            <family val="3"/>
            <charset val="128"/>
          </rPr>
          <t>伊那市のH25への繰越分を含む。</t>
        </r>
      </text>
    </comment>
  </commentList>
</comments>
</file>

<file path=xl/sharedStrings.xml><?xml version="1.0" encoding="utf-8"?>
<sst xmlns="http://schemas.openxmlformats.org/spreadsheetml/2006/main" count="150" uniqueCount="71">
  <si>
    <t>（単位：百万円）</t>
    <rPh sb="1" eb="3">
      <t>タンイ</t>
    </rPh>
    <rPh sb="4" eb="5">
      <t>ヒャク</t>
    </rPh>
    <rPh sb="5" eb="7">
      <t>マンエン</t>
    </rPh>
    <phoneticPr fontId="2"/>
  </si>
  <si>
    <t>五ヶ年計画</t>
    <rPh sb="0" eb="1">
      <t>ゴ</t>
    </rPh>
    <rPh sb="1" eb="3">
      <t>カネン</t>
    </rPh>
    <rPh sb="3" eb="5">
      <t>ケイカク</t>
    </rPh>
    <phoneticPr fontId="2"/>
  </si>
  <si>
    <t>流域下水道</t>
    <rPh sb="0" eb="2">
      <t>リュウイキ</t>
    </rPh>
    <rPh sb="2" eb="5">
      <t>ゲスイドウ</t>
    </rPh>
    <phoneticPr fontId="2"/>
  </si>
  <si>
    <t>公共下水道</t>
    <rPh sb="0" eb="2">
      <t>コウキョウ</t>
    </rPh>
    <rPh sb="2" eb="5">
      <t>ゲスイドウ</t>
    </rPh>
    <phoneticPr fontId="2"/>
  </si>
  <si>
    <t>特環下水道</t>
    <rPh sb="0" eb="2">
      <t>トッカン</t>
    </rPh>
    <rPh sb="2" eb="5">
      <t>ゲスイドウ</t>
    </rPh>
    <phoneticPr fontId="2"/>
  </si>
  <si>
    <t>都市下水路</t>
    <rPh sb="0" eb="2">
      <t>トシ</t>
    </rPh>
    <rPh sb="2" eb="5">
      <t>ゲスイロ</t>
    </rPh>
    <phoneticPr fontId="2"/>
  </si>
  <si>
    <t>昭和56～60年度</t>
    <rPh sb="0" eb="2">
      <t>ショウワ</t>
    </rPh>
    <rPh sb="7" eb="9">
      <t>ネンド</t>
    </rPh>
    <phoneticPr fontId="2"/>
  </si>
  <si>
    <t>計</t>
    <rPh sb="0" eb="1">
      <t>ケイ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</si>
  <si>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</si>
  <si>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phoneticPr fontId="2"/>
  </si>
  <si>
    <t>昭和63年度</t>
    <rPh sb="0" eb="2">
      <t>ショウワ</t>
    </rPh>
    <phoneticPr fontId="2"/>
  </si>
  <si>
    <t>平成元年度</t>
    <rPh sb="0" eb="2">
      <t>ヘイセイ</t>
    </rPh>
    <rPh sb="2" eb="5">
      <t>ガンネンド</t>
    </rPh>
    <phoneticPr fontId="2"/>
  </si>
  <si>
    <t>平成２年度</t>
    <rPh sb="0" eb="2">
      <t>ヘイセイ</t>
    </rPh>
    <rPh sb="3" eb="5">
      <t>ネンド</t>
    </rPh>
    <phoneticPr fontId="2"/>
  </si>
  <si>
    <t>昭和61～平成2年度</t>
    <rPh sb="0" eb="2">
      <t>ショウワ</t>
    </rPh>
    <rPh sb="5" eb="7">
      <t>ヘイセイ</t>
    </rPh>
    <rPh sb="8" eb="10">
      <t>ネンド</t>
    </rPh>
    <phoneticPr fontId="2"/>
  </si>
  <si>
    <t>平成３年度</t>
    <rPh sb="0" eb="2">
      <t>ヘイセイ</t>
    </rPh>
    <rPh sb="3" eb="5">
      <t>ネンド</t>
    </rPh>
    <phoneticPr fontId="2"/>
  </si>
  <si>
    <t>平成４年度</t>
    <rPh sb="0" eb="2">
      <t>ヘイセイ</t>
    </rPh>
    <phoneticPr fontId="2"/>
  </si>
  <si>
    <t>第７次</t>
    <rPh sb="0" eb="1">
      <t>ダイ</t>
    </rPh>
    <rPh sb="2" eb="3">
      <t>ジ</t>
    </rPh>
    <phoneticPr fontId="2"/>
  </si>
  <si>
    <t>平成５年度</t>
    <rPh sb="0" eb="2">
      <t>ヘイセイ</t>
    </rPh>
    <phoneticPr fontId="2"/>
  </si>
  <si>
    <t>平成６年度</t>
    <rPh sb="0" eb="2">
      <t>ヘイセイ</t>
    </rPh>
    <phoneticPr fontId="2"/>
  </si>
  <si>
    <t>平成７年度</t>
    <rPh sb="0" eb="2">
      <t>ヘイセイ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</si>
  <si>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</si>
  <si>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</si>
  <si>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＊流総は流域下水道に含む</t>
    <rPh sb="1" eb="2">
      <t>リュウ</t>
    </rPh>
    <rPh sb="2" eb="3">
      <t>ソウ</t>
    </rPh>
    <rPh sb="4" eb="6">
      <t>リュウイキ</t>
    </rPh>
    <rPh sb="6" eb="9">
      <t>ゲスイドウ</t>
    </rPh>
    <rPh sb="10" eb="11">
      <t>フク</t>
    </rPh>
    <phoneticPr fontId="2"/>
  </si>
  <si>
    <t>平成13年度まで</t>
    <rPh sb="0" eb="2">
      <t>ヘイセイ</t>
    </rPh>
    <rPh sb="4" eb="6">
      <t>ネンド</t>
    </rPh>
    <phoneticPr fontId="2"/>
  </si>
  <si>
    <t>（単位：百万円）</t>
    <rPh sb="1" eb="3">
      <t>タンイ</t>
    </rPh>
    <rPh sb="4" eb="7">
      <t>ヒャクマンエン</t>
    </rPh>
    <phoneticPr fontId="2"/>
  </si>
  <si>
    <t>事業費</t>
    <rPh sb="0" eb="3">
      <t>ジギョウヒ</t>
    </rPh>
    <phoneticPr fontId="2"/>
  </si>
  <si>
    <t>個人設置型</t>
    <rPh sb="0" eb="2">
      <t>コジン</t>
    </rPh>
    <rPh sb="2" eb="5">
      <t>セッチガタ</t>
    </rPh>
    <phoneticPr fontId="2"/>
  </si>
  <si>
    <t>市町村設置型</t>
    <rPh sb="0" eb="3">
      <t>シチョウソン</t>
    </rPh>
    <rPh sb="3" eb="6">
      <t>セッチガタ</t>
    </rPh>
    <phoneticPr fontId="2"/>
  </si>
  <si>
    <t>国庫補助基本額</t>
    <rPh sb="0" eb="2">
      <t>コッコ</t>
    </rPh>
    <rPh sb="2" eb="4">
      <t>ホジョ</t>
    </rPh>
    <rPh sb="4" eb="6">
      <t>キホン</t>
    </rPh>
    <rPh sb="6" eb="7">
      <t>ガク</t>
    </rPh>
    <phoneticPr fontId="2"/>
  </si>
  <si>
    <t>平成27年度</t>
    <rPh sb="0" eb="2">
      <t>ヘイセイ</t>
    </rPh>
    <rPh sb="4" eb="5">
      <t>ネン</t>
    </rPh>
    <rPh sb="5" eb="6">
      <t>ド</t>
    </rPh>
    <phoneticPr fontId="2"/>
  </si>
  <si>
    <t>平成15年度まで</t>
    <rPh sb="0" eb="2">
      <t>ヘイセイ</t>
    </rPh>
    <rPh sb="4" eb="6">
      <t>ネンド</t>
    </rPh>
    <phoneticPr fontId="2"/>
  </si>
  <si>
    <t>※選定額記入</t>
    <rPh sb="1" eb="3">
      <t>センテイ</t>
    </rPh>
    <rPh sb="3" eb="4">
      <t>ガク</t>
    </rPh>
    <rPh sb="4" eb="6">
      <t>キニュウ</t>
    </rPh>
    <phoneticPr fontId="2"/>
  </si>
  <si>
    <t>平成3～7年度</t>
    <rPh sb="0" eb="2">
      <t>ヘイセイ</t>
    </rPh>
    <rPh sb="5" eb="6">
      <t>ネン</t>
    </rPh>
    <rPh sb="6" eb="7">
      <t>ド</t>
    </rPh>
    <phoneticPr fontId="2"/>
  </si>
  <si>
    <t>（注） １ 公共下水道には、促進費・国土調整費を含む。10万円を四捨五入しているため、合計が合わない箇所がある。</t>
    <rPh sb="1" eb="2">
      <t>チュウ</t>
    </rPh>
    <rPh sb="6" eb="8">
      <t>コウキョウ</t>
    </rPh>
    <rPh sb="8" eb="11">
      <t>ゲスイドウ</t>
    </rPh>
    <rPh sb="14" eb="16">
      <t>ソクシン</t>
    </rPh>
    <rPh sb="16" eb="17">
      <t>ヒ</t>
    </rPh>
    <rPh sb="18" eb="20">
      <t>コクド</t>
    </rPh>
    <rPh sb="20" eb="23">
      <t>チョウセイヒ</t>
    </rPh>
    <rPh sb="24" eb="25">
      <t>フク</t>
    </rPh>
    <rPh sb="29" eb="31">
      <t>マンエン</t>
    </rPh>
    <rPh sb="32" eb="36">
      <t>シシャゴニュウ</t>
    </rPh>
    <rPh sb="43" eb="45">
      <t>ゴウケイ</t>
    </rPh>
    <rPh sb="46" eb="47">
      <t>ア</t>
    </rPh>
    <rPh sb="50" eb="52">
      <t>カショ</t>
    </rPh>
    <phoneticPr fontId="2"/>
  </si>
  <si>
    <t>　　　 ２ 補助対象事業費には、汚水処理施設経費交付金を含む。</t>
    <rPh sb="6" eb="8">
      <t>ホジョ</t>
    </rPh>
    <rPh sb="8" eb="10">
      <t>タイショウ</t>
    </rPh>
    <rPh sb="10" eb="13">
      <t>ジギョウヒ</t>
    </rPh>
    <rPh sb="16" eb="18">
      <t>オスイ</t>
    </rPh>
    <rPh sb="18" eb="20">
      <t>ショリ</t>
    </rPh>
    <rPh sb="20" eb="22">
      <t>シセツ</t>
    </rPh>
    <rPh sb="22" eb="24">
      <t>ケイヒ</t>
    </rPh>
    <rPh sb="24" eb="27">
      <t>コウフキン</t>
    </rPh>
    <rPh sb="28" eb="29">
      <t>フク</t>
    </rPh>
    <phoneticPr fontId="2"/>
  </si>
  <si>
    <t>　国庫補助額</t>
    <rPh sb="1" eb="3">
      <t>コッコ</t>
    </rPh>
    <phoneticPr fontId="2"/>
  </si>
  <si>
    <t>　県補助額</t>
    <rPh sb="1" eb="2">
      <t>ケン</t>
    </rPh>
    <rPh sb="2" eb="4">
      <t>ホジョ</t>
    </rPh>
    <rPh sb="4" eb="5">
      <t>ガク</t>
    </rPh>
    <phoneticPr fontId="2"/>
  </si>
  <si>
    <t>年　度</t>
    <rPh sb="0" eb="1">
      <t>トシ</t>
    </rPh>
    <rPh sb="2" eb="3">
      <t>ド</t>
    </rPh>
    <phoneticPr fontId="8"/>
  </si>
  <si>
    <t>　※　調査設計費含む。</t>
    <rPh sb="3" eb="5">
      <t>チョウサ</t>
    </rPh>
    <rPh sb="5" eb="7">
      <t>セッケイ</t>
    </rPh>
    <rPh sb="7" eb="8">
      <t>ヒ</t>
    </rPh>
    <rPh sb="8" eb="9">
      <t>フク</t>
    </rPh>
    <phoneticPr fontId="2"/>
  </si>
  <si>
    <t>年　度</t>
    <rPh sb="0" eb="1">
      <t>トシ</t>
    </rPh>
    <rPh sb="2" eb="3">
      <t>ド</t>
    </rPh>
    <phoneticPr fontId="2"/>
  </si>
  <si>
    <t>平成8年度</t>
    <rPh sb="0" eb="2">
      <t>ヘイセイ</t>
    </rPh>
    <rPh sb="3" eb="5">
      <t>ネンド</t>
    </rPh>
    <phoneticPr fontId="2"/>
  </si>
  <si>
    <t>　　平成16年度</t>
    <rPh sb="2" eb="4">
      <t>ヘイセイ</t>
    </rPh>
    <rPh sb="6" eb="8">
      <t>ネンド</t>
    </rPh>
    <phoneticPr fontId="2"/>
  </si>
  <si>
    <t>　　総事業費</t>
    <rPh sb="2" eb="6">
      <t>ソウジギョウヒ</t>
    </rPh>
    <phoneticPr fontId="2"/>
  </si>
  <si>
    <t>　　進捗度（％）</t>
    <rPh sb="2" eb="4">
      <t>シンチョク</t>
    </rPh>
    <rPh sb="4" eb="5">
      <t>ド</t>
    </rPh>
    <phoneticPr fontId="2"/>
  </si>
  <si>
    <t>　　第７次</t>
    <rPh sb="2" eb="3">
      <t>ダイ</t>
    </rPh>
    <rPh sb="4" eb="5">
      <t>ジ</t>
    </rPh>
    <phoneticPr fontId="2"/>
  </si>
  <si>
    <t>　　第５次</t>
    <rPh sb="2" eb="3">
      <t>ダイ</t>
    </rPh>
    <rPh sb="4" eb="5">
      <t>ジ</t>
    </rPh>
    <phoneticPr fontId="2"/>
  </si>
  <si>
    <t>　　第６次</t>
    <rPh sb="2" eb="3">
      <t>ダイ</t>
    </rPh>
    <rPh sb="4" eb="5">
      <t>ジ</t>
    </rPh>
    <phoneticPr fontId="2"/>
  </si>
  <si>
    <t>　　第８次</t>
    <phoneticPr fontId="2"/>
  </si>
  <si>
    <t>　　社会資本整備
　　重点計画</t>
    <phoneticPr fontId="2"/>
  </si>
  <si>
    <t>　　社会資本整備
　　計画</t>
    <rPh sb="11" eb="13">
      <t>ケイカク</t>
    </rPh>
    <phoneticPr fontId="2"/>
  </si>
  <si>
    <t>　　次期社会資本
　　整備重点計画</t>
    <rPh sb="2" eb="4">
      <t>ジキ</t>
    </rPh>
    <rPh sb="4" eb="6">
      <t>シャカイ</t>
    </rPh>
    <phoneticPr fontId="2"/>
  </si>
  <si>
    <t>　　次期社会資本
　　整備重点計画</t>
    <rPh sb="2" eb="4">
      <t>ジキ</t>
    </rPh>
    <phoneticPr fontId="2"/>
  </si>
  <si>
    <t>　　第８次</t>
    <phoneticPr fontId="2"/>
  </si>
  <si>
    <t>　　社会資本整備
　　重点計画</t>
    <phoneticPr fontId="2"/>
  </si>
  <si>
    <t>22※</t>
    <phoneticPr fontId="2"/>
  </si>
  <si>
    <t>23※</t>
    <phoneticPr fontId="2"/>
  </si>
  <si>
    <t>24※</t>
    <phoneticPr fontId="2"/>
  </si>
  <si>
    <t>25※</t>
    <phoneticPr fontId="2"/>
  </si>
  <si>
    <t>26※</t>
    <phoneticPr fontId="2"/>
  </si>
  <si>
    <t>農業集落排水
事業</t>
    <rPh sb="0" eb="2">
      <t>ノウギョウ</t>
    </rPh>
    <rPh sb="2" eb="4">
      <t>シュウラク</t>
    </rPh>
    <rPh sb="4" eb="6">
      <t>ハイスイ</t>
    </rPh>
    <rPh sb="7" eb="9">
      <t>ジギョウ</t>
    </rPh>
    <phoneticPr fontId="2"/>
  </si>
  <si>
    <t>農村総合整備
モデル事業</t>
    <rPh sb="0" eb="2">
      <t>ノウソン</t>
    </rPh>
    <rPh sb="2" eb="4">
      <t>ソウゴウ</t>
    </rPh>
    <rPh sb="4" eb="6">
      <t>セイビ</t>
    </rPh>
    <rPh sb="10" eb="12">
      <t>ジギョウ</t>
    </rPh>
    <phoneticPr fontId="2"/>
  </si>
  <si>
    <t>農村基盤総合
整備事業</t>
    <rPh sb="0" eb="2">
      <t>ノウソン</t>
    </rPh>
    <rPh sb="2" eb="4">
      <t>キバン</t>
    </rPh>
    <rPh sb="4" eb="6">
      <t>ソウゴウ</t>
    </rPh>
    <rPh sb="7" eb="9">
      <t>セイビ</t>
    </rPh>
    <rPh sb="9" eb="11">
      <t>ジギョウ</t>
    </rPh>
    <phoneticPr fontId="2"/>
  </si>
  <si>
    <t>小規模農業
集落排水事業</t>
    <rPh sb="0" eb="3">
      <t>ショウキボ</t>
    </rPh>
    <rPh sb="3" eb="5">
      <t>ノウギョウ</t>
    </rPh>
    <rPh sb="6" eb="8">
      <t>シュウラク</t>
    </rPh>
    <rPh sb="8" eb="10">
      <t>ハイスイ</t>
    </rPh>
    <rPh sb="10" eb="12">
      <t>ジギョウ</t>
    </rPh>
    <phoneticPr fontId="2"/>
  </si>
  <si>
    <t>農村活性化
住環境整備事業</t>
    <rPh sb="0" eb="2">
      <t>ノウソン</t>
    </rPh>
    <rPh sb="2" eb="5">
      <t>カッセイカ</t>
    </rPh>
    <rPh sb="6" eb="7">
      <t>ジュウ</t>
    </rPh>
    <rPh sb="7" eb="9">
      <t>カンキョウ</t>
    </rPh>
    <rPh sb="9" eb="11">
      <t>セイビ</t>
    </rPh>
    <rPh sb="11" eb="13">
      <t>ジギョウ</t>
    </rPh>
    <phoneticPr fontId="2"/>
  </si>
  <si>
    <t>合　計</t>
    <rPh sb="0" eb="1">
      <t>ゴウ</t>
    </rPh>
    <rPh sb="2" eb="3">
      <t>ケイ</t>
    </rPh>
    <phoneticPr fontId="2"/>
  </si>
  <si>
    <t>４　浄化槽整備事業費の推移</t>
    <rPh sb="2" eb="5">
      <t>ジョウカソウ</t>
    </rPh>
    <rPh sb="5" eb="7">
      <t>セイビ</t>
    </rPh>
    <rPh sb="7" eb="10">
      <t>ジギョウヒ</t>
    </rPh>
    <rPh sb="11" eb="13">
      <t>スイイ</t>
    </rPh>
    <phoneticPr fontId="2"/>
  </si>
  <si>
    <t>３　農業集落排水事業費の推移</t>
    <rPh sb="2" eb="4">
      <t>ノウギョウ</t>
    </rPh>
    <rPh sb="4" eb="6">
      <t>シュウラク</t>
    </rPh>
    <rPh sb="6" eb="8">
      <t>ハイスイ</t>
    </rPh>
    <rPh sb="8" eb="10">
      <t>ジギョウ</t>
    </rPh>
    <rPh sb="10" eb="11">
      <t>ヒ</t>
    </rPh>
    <rPh sb="12" eb="14">
      <t>スイイ</t>
    </rPh>
    <phoneticPr fontId="2"/>
  </si>
  <si>
    <t>２　下水道事業費の推移</t>
    <rPh sb="2" eb="5">
      <t>ゲスイドウ</t>
    </rPh>
    <rPh sb="5" eb="8">
      <t>ジギョウヒ</t>
    </rPh>
    <rPh sb="9" eb="11">
      <t>スイイ</t>
    </rPh>
    <phoneticPr fontId="2"/>
  </si>
  <si>
    <t>27※</t>
  </si>
  <si>
    <t>　　（１） 下水道事業費（総事業費）</t>
    <rPh sb="6" eb="9">
      <t>ゲスイドウ</t>
    </rPh>
    <rPh sb="9" eb="12">
      <t>ジギョウヒ</t>
    </rPh>
    <rPh sb="13" eb="17">
      <t>ソウジギョウヒ</t>
    </rPh>
    <phoneticPr fontId="2"/>
  </si>
  <si>
    <t>　　（２） 下水道事業費（補助対象事業費）</t>
    <rPh sb="6" eb="9">
      <t>ゲスイドウ</t>
    </rPh>
    <rPh sb="9" eb="12">
      <t>ジギョウヒ</t>
    </rPh>
    <rPh sb="13" eb="15">
      <t>ホジョ</t>
    </rPh>
    <rPh sb="15" eb="17">
      <t>タイショウ</t>
    </rPh>
    <rPh sb="17" eb="20">
      <t>ソウジギョウヒ</t>
    </rPh>
    <phoneticPr fontId="2"/>
  </si>
</sst>
</file>

<file path=xl/styles.xml><?xml version="1.0" encoding="utf-8"?>
<styleSheet xmlns="http://schemas.openxmlformats.org/spreadsheetml/2006/main">
  <numFmts count="5">
    <numFmt numFmtId="176" formatCode="0.0_ "/>
    <numFmt numFmtId="177" formatCode="#,##0_ "/>
    <numFmt numFmtId="178" formatCode="#,##0_);[Red]\(#,##0\)"/>
    <numFmt numFmtId="179" formatCode="#,##0.0_ "/>
    <numFmt numFmtId="180" formatCode="#,##0.0_);[Red]\(#,##0.0\)"/>
  </numFmts>
  <fonts count="9"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5">
    <xf numFmtId="0" fontId="0" fillId="0" borderId="0" xfId="0"/>
    <xf numFmtId="0" fontId="6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38" fontId="0" fillId="0" borderId="0" xfId="0" applyNumberFormat="1" applyFont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2" borderId="0" xfId="1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25" xfId="0" applyFont="1" applyFill="1" applyBorder="1" applyAlignment="1">
      <alignment horizontal="left" vertical="center"/>
    </xf>
    <xf numFmtId="0" fontId="7" fillId="5" borderId="20" xfId="0" applyFont="1" applyFill="1" applyBorder="1" applyAlignment="1">
      <alignment horizontal="left" vertical="center"/>
    </xf>
    <xf numFmtId="0" fontId="7" fillId="5" borderId="22" xfId="0" applyFont="1" applyFill="1" applyBorder="1" applyAlignment="1">
      <alignment horizontal="left" vertical="center"/>
    </xf>
    <xf numFmtId="0" fontId="7" fillId="5" borderId="1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 shrinkToFit="1"/>
    </xf>
    <xf numFmtId="0" fontId="6" fillId="4" borderId="4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6" fillId="4" borderId="48" xfId="0" applyFont="1" applyFill="1" applyBorder="1" applyAlignment="1">
      <alignment horizontal="center" vertical="center" shrinkToFit="1"/>
    </xf>
    <xf numFmtId="38" fontId="6" fillId="2" borderId="2" xfId="1" applyFont="1" applyFill="1" applyBorder="1" applyAlignment="1">
      <alignment vertical="center"/>
    </xf>
    <xf numFmtId="38" fontId="6" fillId="2" borderId="33" xfId="1" applyFont="1" applyFill="1" applyBorder="1" applyAlignment="1">
      <alignment vertical="center"/>
    </xf>
    <xf numFmtId="38" fontId="6" fillId="2" borderId="32" xfId="1" applyFont="1" applyFill="1" applyBorder="1" applyAlignment="1">
      <alignment vertical="center"/>
    </xf>
    <xf numFmtId="38" fontId="6" fillId="2" borderId="28" xfId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4" borderId="59" xfId="0" applyFont="1" applyFill="1" applyBorder="1" applyAlignment="1">
      <alignment horizontal="center" vertical="center" shrinkToFit="1"/>
    </xf>
    <xf numFmtId="38" fontId="6" fillId="2" borderId="4" xfId="1" applyFont="1" applyFill="1" applyBorder="1" applyAlignment="1">
      <alignment vertical="center"/>
    </xf>
    <xf numFmtId="38" fontId="6" fillId="2" borderId="35" xfId="1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38" fontId="6" fillId="2" borderId="15" xfId="1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4" borderId="55" xfId="0" applyFont="1" applyFill="1" applyBorder="1" applyAlignment="1">
      <alignment horizontal="center" vertical="center" shrinkToFit="1"/>
    </xf>
    <xf numFmtId="38" fontId="6" fillId="2" borderId="7" xfId="1" applyFont="1" applyFill="1" applyBorder="1" applyAlignment="1">
      <alignment vertical="center"/>
    </xf>
    <xf numFmtId="38" fontId="6" fillId="2" borderId="37" xfId="1" applyFont="1" applyFill="1" applyBorder="1" applyAlignment="1">
      <alignment vertical="center"/>
    </xf>
    <xf numFmtId="38" fontId="6" fillId="2" borderId="36" xfId="1" applyFont="1" applyFill="1" applyBorder="1" applyAlignment="1">
      <alignment vertical="center"/>
    </xf>
    <xf numFmtId="38" fontId="6" fillId="2" borderId="29" xfId="1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4" borderId="56" xfId="0" applyFont="1" applyFill="1" applyBorder="1" applyAlignment="1">
      <alignment horizontal="center" vertical="center" shrinkToFit="1"/>
    </xf>
    <xf numFmtId="38" fontId="6" fillId="2" borderId="10" xfId="1" applyFont="1" applyFill="1" applyBorder="1" applyAlignment="1">
      <alignment vertical="center"/>
    </xf>
    <xf numFmtId="38" fontId="6" fillId="2" borderId="39" xfId="1" applyFont="1" applyFill="1" applyBorder="1" applyAlignment="1">
      <alignment vertical="center"/>
    </xf>
    <xf numFmtId="38" fontId="6" fillId="2" borderId="38" xfId="1" applyFont="1" applyFill="1" applyBorder="1" applyAlignment="1">
      <alignment vertical="center"/>
    </xf>
    <xf numFmtId="38" fontId="6" fillId="2" borderId="30" xfId="1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4" borderId="60" xfId="0" applyFont="1" applyFill="1" applyBorder="1" applyAlignment="1">
      <alignment horizontal="center" vertical="center" shrinkToFit="1"/>
    </xf>
    <xf numFmtId="38" fontId="6" fillId="2" borderId="13" xfId="1" applyFont="1" applyFill="1" applyBorder="1" applyAlignment="1">
      <alignment vertical="center"/>
    </xf>
    <xf numFmtId="38" fontId="6" fillId="2" borderId="41" xfId="1" applyFont="1" applyFill="1" applyBorder="1" applyAlignment="1">
      <alignment vertical="center"/>
    </xf>
    <xf numFmtId="38" fontId="6" fillId="2" borderId="40" xfId="1" applyFont="1" applyFill="1" applyBorder="1" applyAlignment="1">
      <alignment vertical="center"/>
    </xf>
    <xf numFmtId="38" fontId="6" fillId="2" borderId="27" xfId="1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38" fontId="6" fillId="2" borderId="17" xfId="1" applyFont="1" applyFill="1" applyBorder="1" applyAlignment="1">
      <alignment vertical="center"/>
    </xf>
    <xf numFmtId="38" fontId="6" fillId="2" borderId="43" xfId="1" applyFont="1" applyFill="1" applyBorder="1" applyAlignment="1">
      <alignment vertical="center"/>
    </xf>
    <xf numFmtId="38" fontId="6" fillId="2" borderId="42" xfId="1" applyFont="1" applyFill="1" applyBorder="1" applyAlignment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6" fillId="4" borderId="15" xfId="0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vertical="center"/>
    </xf>
    <xf numFmtId="38" fontId="6" fillId="2" borderId="25" xfId="1" applyFont="1" applyFill="1" applyBorder="1" applyAlignment="1">
      <alignment vertical="center"/>
    </xf>
    <xf numFmtId="38" fontId="6" fillId="0" borderId="36" xfId="1" applyFont="1" applyFill="1" applyBorder="1" applyAlignment="1">
      <alignment vertical="center"/>
    </xf>
    <xf numFmtId="38" fontId="6" fillId="0" borderId="37" xfId="1" applyFont="1" applyFill="1" applyBorder="1" applyAlignment="1">
      <alignment vertical="center"/>
    </xf>
    <xf numFmtId="38" fontId="6" fillId="0" borderId="29" xfId="1" applyFont="1" applyFill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38" fontId="6" fillId="2" borderId="4" xfId="1" applyNumberFormat="1" applyFont="1" applyFill="1" applyBorder="1" applyAlignment="1">
      <alignment vertical="center"/>
    </xf>
    <xf numFmtId="0" fontId="6" fillId="4" borderId="38" xfId="0" applyNumberFormat="1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38" fontId="6" fillId="0" borderId="30" xfId="1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38" fontId="6" fillId="2" borderId="57" xfId="1" applyFont="1" applyFill="1" applyBorder="1" applyAlignment="1">
      <alignment vertical="center"/>
    </xf>
    <xf numFmtId="38" fontId="6" fillId="2" borderId="58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4" borderId="14" xfId="0" applyFont="1" applyFill="1" applyBorder="1" applyAlignment="1">
      <alignment horizontal="center" vertical="center"/>
    </xf>
    <xf numFmtId="38" fontId="6" fillId="2" borderId="14" xfId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6" fillId="6" borderId="2" xfId="0" applyFont="1" applyFill="1" applyBorder="1" applyAlignment="1">
      <alignment vertical="center" wrapText="1" shrinkToFit="1"/>
    </xf>
    <xf numFmtId="0" fontId="6" fillId="6" borderId="26" xfId="0" applyFont="1" applyFill="1" applyBorder="1" applyAlignment="1">
      <alignment vertical="center" wrapText="1" shrinkToFit="1"/>
    </xf>
    <xf numFmtId="0" fontId="6" fillId="6" borderId="3" xfId="0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vertical="center" shrinkToFit="1"/>
    </xf>
    <xf numFmtId="178" fontId="6" fillId="0" borderId="7" xfId="0" applyNumberFormat="1" applyFont="1" applyBorder="1" applyAlignment="1">
      <alignment vertical="center" shrinkToFit="1"/>
    </xf>
    <xf numFmtId="178" fontId="6" fillId="0" borderId="44" xfId="0" applyNumberFormat="1" applyFont="1" applyBorder="1" applyAlignment="1">
      <alignment vertical="center" shrinkToFit="1"/>
    </xf>
    <xf numFmtId="177" fontId="6" fillId="0" borderId="44" xfId="0" applyNumberFormat="1" applyFont="1" applyBorder="1" applyAlignment="1">
      <alignment vertical="center" shrinkToFit="1"/>
    </xf>
    <xf numFmtId="178" fontId="6" fillId="0" borderId="8" xfId="0" applyNumberFormat="1" applyFont="1" applyBorder="1" applyAlignment="1">
      <alignment vertical="center" shrinkToFit="1"/>
    </xf>
    <xf numFmtId="0" fontId="6" fillId="3" borderId="16" xfId="0" applyFont="1" applyFill="1" applyBorder="1" applyAlignment="1">
      <alignment horizontal="center" vertical="center" shrinkToFit="1"/>
    </xf>
    <xf numFmtId="178" fontId="6" fillId="2" borderId="10" xfId="0" applyNumberFormat="1" applyFont="1" applyFill="1" applyBorder="1" applyAlignment="1">
      <alignment vertical="center" shrinkToFit="1"/>
    </xf>
    <xf numFmtId="178" fontId="6" fillId="2" borderId="45" xfId="0" applyNumberFormat="1" applyFont="1" applyFill="1" applyBorder="1" applyAlignment="1">
      <alignment vertical="center" shrinkToFit="1"/>
    </xf>
    <xf numFmtId="0" fontId="6" fillId="0" borderId="45" xfId="0" applyFont="1" applyBorder="1" applyAlignment="1">
      <alignment vertical="center" shrinkToFit="1"/>
    </xf>
    <xf numFmtId="178" fontId="6" fillId="0" borderId="11" xfId="0" applyNumberFormat="1" applyFont="1" applyBorder="1" applyAlignment="1">
      <alignment vertical="center" shrinkToFit="1"/>
    </xf>
    <xf numFmtId="0" fontId="6" fillId="6" borderId="16" xfId="0" applyFont="1" applyFill="1" applyBorder="1" applyAlignment="1">
      <alignment horizontal="center" vertical="center" shrinkToFit="1"/>
    </xf>
    <xf numFmtId="178" fontId="6" fillId="2" borderId="11" xfId="0" applyNumberFormat="1" applyFont="1" applyFill="1" applyBorder="1" applyAlignment="1">
      <alignment vertical="center" shrinkToFit="1"/>
    </xf>
    <xf numFmtId="0" fontId="6" fillId="6" borderId="16" xfId="0" applyFont="1" applyFill="1" applyBorder="1" applyAlignment="1">
      <alignment horizontal="left" vertical="center" shrinkToFit="1"/>
    </xf>
    <xf numFmtId="178" fontId="6" fillId="0" borderId="45" xfId="0" applyNumberFormat="1" applyFont="1" applyBorder="1" applyAlignment="1">
      <alignment vertical="center" shrinkToFit="1"/>
    </xf>
    <xf numFmtId="0" fontId="6" fillId="6" borderId="16" xfId="0" applyFont="1" applyFill="1" applyBorder="1" applyAlignment="1">
      <alignment horizontal="left" vertical="center" indent="3"/>
    </xf>
    <xf numFmtId="178" fontId="6" fillId="0" borderId="45" xfId="0" applyNumberFormat="1" applyFont="1" applyBorder="1" applyAlignment="1">
      <alignment horizontal="right" vertical="center" shrinkToFit="1"/>
    </xf>
    <xf numFmtId="0" fontId="6" fillId="6" borderId="21" xfId="0" applyFont="1" applyFill="1" applyBorder="1" applyAlignment="1">
      <alignment horizontal="left" vertical="center" indent="3"/>
    </xf>
    <xf numFmtId="178" fontId="6" fillId="0" borderId="9" xfId="0" applyNumberFormat="1" applyFont="1" applyFill="1" applyBorder="1" applyAlignment="1">
      <alignment vertical="center" shrinkToFit="1"/>
    </xf>
    <xf numFmtId="178" fontId="6" fillId="0" borderId="50" xfId="0" applyNumberFormat="1" applyFont="1" applyFill="1" applyBorder="1" applyAlignment="1">
      <alignment vertical="center" shrinkToFit="1"/>
    </xf>
    <xf numFmtId="178" fontId="6" fillId="0" borderId="50" xfId="0" applyNumberFormat="1" applyFont="1" applyFill="1" applyBorder="1" applyAlignment="1">
      <alignment horizontal="right" vertical="center" shrinkToFit="1"/>
    </xf>
    <xf numFmtId="178" fontId="6" fillId="0" borderId="17" xfId="0" applyNumberFormat="1" applyFont="1" applyFill="1" applyBorder="1" applyAlignment="1">
      <alignment vertical="center" shrinkToFit="1"/>
    </xf>
    <xf numFmtId="178" fontId="6" fillId="0" borderId="47" xfId="0" applyNumberFormat="1" applyFont="1" applyFill="1" applyBorder="1" applyAlignment="1">
      <alignment vertical="center" shrinkToFit="1"/>
    </xf>
    <xf numFmtId="178" fontId="6" fillId="0" borderId="47" xfId="0" applyNumberFormat="1" applyFont="1" applyFill="1" applyBorder="1" applyAlignment="1">
      <alignment horizontal="right" vertical="center" shrinkToFit="1"/>
    </xf>
    <xf numFmtId="178" fontId="6" fillId="0" borderId="10" xfId="0" applyNumberFormat="1" applyFont="1" applyFill="1" applyBorder="1" applyAlignment="1">
      <alignment vertical="center" shrinkToFit="1"/>
    </xf>
    <xf numFmtId="178" fontId="6" fillId="0" borderId="45" xfId="0" applyNumberFormat="1" applyFont="1" applyFill="1" applyBorder="1" applyAlignment="1">
      <alignment vertical="center" shrinkToFit="1"/>
    </xf>
    <xf numFmtId="178" fontId="6" fillId="0" borderId="45" xfId="0" applyNumberFormat="1" applyFont="1" applyFill="1" applyBorder="1" applyAlignment="1">
      <alignment horizontal="right" vertical="center" shrinkToFit="1"/>
    </xf>
    <xf numFmtId="0" fontId="6" fillId="6" borderId="22" xfId="0" applyFont="1" applyFill="1" applyBorder="1" applyAlignment="1">
      <alignment horizontal="center" vertical="center"/>
    </xf>
    <xf numFmtId="178" fontId="6" fillId="2" borderId="9" xfId="0" applyNumberFormat="1" applyFont="1" applyFill="1" applyBorder="1" applyAlignment="1">
      <alignment vertical="center"/>
    </xf>
    <xf numFmtId="178" fontId="6" fillId="2" borderId="50" xfId="0" applyNumberFormat="1" applyFont="1" applyFill="1" applyBorder="1" applyAlignment="1">
      <alignment vertical="center"/>
    </xf>
    <xf numFmtId="178" fontId="6" fillId="2" borderId="19" xfId="0" applyNumberFormat="1" applyFont="1" applyFill="1" applyBorder="1" applyAlignment="1">
      <alignment vertical="center"/>
    </xf>
    <xf numFmtId="0" fontId="6" fillId="6" borderId="16" xfId="0" applyFont="1" applyFill="1" applyBorder="1" applyAlignment="1">
      <alignment horizontal="left" vertical="center"/>
    </xf>
    <xf numFmtId="177" fontId="6" fillId="0" borderId="54" xfId="0" applyNumberFormat="1" applyFont="1" applyFill="1" applyBorder="1" applyAlignment="1">
      <alignment vertical="center"/>
    </xf>
    <xf numFmtId="177" fontId="6" fillId="2" borderId="45" xfId="0" applyNumberFormat="1" applyFont="1" applyFill="1" applyBorder="1" applyAlignment="1">
      <alignment vertical="center"/>
    </xf>
    <xf numFmtId="177" fontId="6" fillId="2" borderId="11" xfId="0" applyNumberFormat="1" applyFont="1" applyFill="1" applyBorder="1" applyAlignment="1">
      <alignment vertical="center"/>
    </xf>
    <xf numFmtId="0" fontId="6" fillId="6" borderId="12" xfId="0" applyFont="1" applyFill="1" applyBorder="1" applyAlignment="1">
      <alignment horizontal="left" vertical="center"/>
    </xf>
    <xf numFmtId="176" fontId="6" fillId="2" borderId="53" xfId="0" applyNumberFormat="1" applyFont="1" applyFill="1" applyBorder="1" applyAlignment="1">
      <alignment vertical="center"/>
    </xf>
    <xf numFmtId="180" fontId="6" fillId="2" borderId="46" xfId="0" applyNumberFormat="1" applyFont="1" applyFill="1" applyBorder="1" applyAlignment="1">
      <alignment vertical="center"/>
    </xf>
    <xf numFmtId="179" fontId="6" fillId="2" borderId="14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178" fontId="6" fillId="0" borderId="51" xfId="0" applyNumberFormat="1" applyFont="1" applyBorder="1" applyAlignment="1">
      <alignment vertical="center"/>
    </xf>
    <xf numFmtId="178" fontId="6" fillId="0" borderId="4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6" fillId="0" borderId="52" xfId="0" applyNumberFormat="1" applyFont="1" applyBorder="1" applyAlignment="1">
      <alignment vertical="center"/>
    </xf>
    <xf numFmtId="178" fontId="6" fillId="0" borderId="50" xfId="0" applyNumberFormat="1" applyFont="1" applyBorder="1" applyAlignment="1">
      <alignment vertical="center"/>
    </xf>
    <xf numFmtId="178" fontId="6" fillId="0" borderId="19" xfId="0" applyNumberFormat="1" applyFont="1" applyBorder="1" applyAlignment="1">
      <alignment vertical="center"/>
    </xf>
    <xf numFmtId="178" fontId="6" fillId="0" borderId="53" xfId="0" applyNumberFormat="1" applyFont="1" applyBorder="1" applyAlignment="1">
      <alignment vertical="center"/>
    </xf>
    <xf numFmtId="178" fontId="6" fillId="0" borderId="46" xfId="0" applyNumberFormat="1" applyFont="1" applyBorder="1" applyAlignment="1">
      <alignment vertical="center"/>
    </xf>
    <xf numFmtId="178" fontId="6" fillId="0" borderId="14" xfId="0" applyNumberFormat="1" applyFont="1" applyBorder="1" applyAlignment="1">
      <alignment vertical="center"/>
    </xf>
    <xf numFmtId="178" fontId="6" fillId="0" borderId="54" xfId="0" applyNumberFormat="1" applyFont="1" applyBorder="1" applyAlignment="1">
      <alignment vertical="center"/>
    </xf>
    <xf numFmtId="178" fontId="6" fillId="0" borderId="45" xfId="0" applyNumberFormat="1" applyFont="1" applyBorder="1" applyAlignment="1">
      <alignment vertical="center"/>
    </xf>
    <xf numFmtId="178" fontId="6" fillId="0" borderId="11" xfId="0" applyNumberFormat="1" applyFont="1" applyBorder="1" applyAlignment="1">
      <alignment vertical="center"/>
    </xf>
    <xf numFmtId="178" fontId="6" fillId="0" borderId="52" xfId="0" applyNumberFormat="1" applyFont="1" applyFill="1" applyBorder="1" applyAlignment="1">
      <alignment vertical="center"/>
    </xf>
    <xf numFmtId="178" fontId="6" fillId="0" borderId="50" xfId="0" applyNumberFormat="1" applyFont="1" applyFill="1" applyBorder="1" applyAlignment="1">
      <alignment vertical="center"/>
    </xf>
    <xf numFmtId="178" fontId="6" fillId="0" borderId="19" xfId="0" applyNumberFormat="1" applyFont="1" applyFill="1" applyBorder="1" applyAlignment="1">
      <alignment vertical="center"/>
    </xf>
    <xf numFmtId="178" fontId="6" fillId="0" borderId="54" xfId="0" applyNumberFormat="1" applyFont="1" applyFill="1" applyBorder="1" applyAlignment="1">
      <alignment vertical="center"/>
    </xf>
    <xf numFmtId="178" fontId="6" fillId="0" borderId="45" xfId="0" applyNumberFormat="1" applyFont="1" applyFill="1" applyBorder="1" applyAlignment="1">
      <alignment vertical="center"/>
    </xf>
    <xf numFmtId="178" fontId="6" fillId="0" borderId="11" xfId="0" applyNumberFormat="1" applyFont="1" applyFill="1" applyBorder="1" applyAlignment="1">
      <alignment vertical="center"/>
    </xf>
    <xf numFmtId="178" fontId="6" fillId="0" borderId="53" xfId="0" applyNumberFormat="1" applyFont="1" applyFill="1" applyBorder="1" applyAlignment="1">
      <alignment vertical="center"/>
    </xf>
    <xf numFmtId="178" fontId="6" fillId="0" borderId="46" xfId="0" applyNumberFormat="1" applyFont="1" applyFill="1" applyBorder="1" applyAlignment="1">
      <alignment vertical="center"/>
    </xf>
    <xf numFmtId="178" fontId="6" fillId="0" borderId="14" xfId="0" applyNumberFormat="1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/>
    </xf>
    <xf numFmtId="38" fontId="6" fillId="4" borderId="28" xfId="1" applyFont="1" applyFill="1" applyBorder="1" applyAlignment="1">
      <alignment horizontal="center" vertical="center" justifyLastLine="1"/>
    </xf>
    <xf numFmtId="38" fontId="6" fillId="4" borderId="3" xfId="1" applyFont="1" applyFill="1" applyBorder="1" applyAlignment="1">
      <alignment horizontal="center" vertical="center" justifyLastLine="1"/>
    </xf>
    <xf numFmtId="38" fontId="6" fillId="4" borderId="2" xfId="1" applyFont="1" applyFill="1" applyBorder="1" applyAlignment="1">
      <alignment horizontal="center" vertical="center"/>
    </xf>
    <xf numFmtId="38" fontId="6" fillId="4" borderId="33" xfId="1" applyFont="1" applyFill="1" applyBorder="1" applyAlignment="1">
      <alignment horizontal="center" vertical="center"/>
    </xf>
    <xf numFmtId="38" fontId="6" fillId="4" borderId="32" xfId="1" applyFont="1" applyFill="1" applyBorder="1" applyAlignment="1">
      <alignment horizontal="center" vertical="center"/>
    </xf>
    <xf numFmtId="38" fontId="6" fillId="4" borderId="28" xfId="1" applyFont="1" applyFill="1" applyBorder="1" applyAlignment="1">
      <alignment horizontal="center" vertical="center"/>
    </xf>
    <xf numFmtId="38" fontId="6" fillId="4" borderId="32" xfId="1" applyFont="1" applyFill="1" applyBorder="1" applyAlignment="1">
      <alignment horizontal="center" vertical="center" justifyLastLine="1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457200</xdr:colOff>
      <xdr:row>92</xdr:row>
      <xdr:rowOff>66675</xdr:rowOff>
    </xdr:from>
    <xdr:to>
      <xdr:col>2</xdr:col>
      <xdr:colOff>542925</xdr:colOff>
      <xdr:row>93</xdr:row>
      <xdr:rowOff>119429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>
          <a:off x="1400175" y="12630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DMAX/Attachment/20030618_082437_kppjs9/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1320106/&#12487;&#12473;&#12463;&#12488;&#12483;&#12503;/(H20&#29256;)%20%20&#38263;&#37326;&#30476;&#12398;&#19979;&#27700;&#36947;&#36039;&#26009;&#32232;(H19&#26411;)/1&#65374;18&#19979;&#27700;&#36947;&#23455;&#26045;&#29366;&#27841;(H17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3-14"/>
      <sheetName val="15-16"/>
      <sheetName val="17-18"/>
      <sheetName val="Sheet1"/>
      <sheetName val="11"/>
      <sheetName val="4-6"/>
      <sheetName val="7"/>
      <sheetName val="8-10"/>
      <sheetName val="2-3"/>
      <sheetName val="1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7"/>
  <sheetViews>
    <sheetView tabSelected="1" view="pageLayout" zoomScaleNormal="100" zoomScaleSheetLayoutView="100" workbookViewId="0"/>
  </sheetViews>
  <sheetFormatPr defaultRowHeight="12"/>
  <cols>
    <col min="1" max="1" width="2.7109375" style="4" customWidth="1"/>
    <col min="2" max="2" width="17.140625" style="4" customWidth="1"/>
    <col min="3" max="3" width="12.7109375" style="4" customWidth="1"/>
    <col min="4" max="4" width="9.7109375" style="4" customWidth="1"/>
    <col min="5" max="5" width="2.28515625" style="4" customWidth="1"/>
    <col min="6" max="6" width="9.7109375" style="4" customWidth="1"/>
    <col min="7" max="7" width="2.28515625" style="4" customWidth="1"/>
    <col min="8" max="8" width="9.7109375" style="4" customWidth="1"/>
    <col min="9" max="9" width="2.28515625" style="4" customWidth="1"/>
    <col min="10" max="10" width="9.7109375" style="4" customWidth="1"/>
    <col min="11" max="11" width="2.28515625" style="4" customWidth="1"/>
    <col min="12" max="12" width="9.7109375" style="4" customWidth="1"/>
    <col min="13" max="13" width="2.28515625" style="4" customWidth="1"/>
    <col min="14" max="14" width="2.7109375" style="4" customWidth="1"/>
    <col min="15" max="15" width="9.5703125" style="4" bestFit="1" customWidth="1"/>
    <col min="16" max="16384" width="9.140625" style="4"/>
  </cols>
  <sheetData>
    <row r="1" spans="1:14" ht="20.25" customHeight="1">
      <c r="A1" s="14" t="s">
        <v>67</v>
      </c>
      <c r="C1" s="3"/>
      <c r="D1" s="3"/>
      <c r="E1" s="3"/>
      <c r="F1" s="3"/>
      <c r="G1" s="3"/>
      <c r="H1" s="3"/>
      <c r="I1" s="3"/>
      <c r="J1" s="3"/>
      <c r="K1" s="3"/>
      <c r="L1" s="3"/>
      <c r="N1" s="3"/>
    </row>
    <row r="2" spans="1:14" ht="20.25" customHeight="1">
      <c r="A2" s="14" t="s">
        <v>69</v>
      </c>
      <c r="C2" s="3"/>
      <c r="D2" s="3"/>
      <c r="E2" s="3"/>
      <c r="F2" s="3"/>
      <c r="G2" s="3"/>
      <c r="H2" s="3"/>
      <c r="I2" s="3"/>
      <c r="J2" s="3"/>
      <c r="K2" s="3"/>
      <c r="L2" s="3"/>
      <c r="M2" s="1" t="s">
        <v>0</v>
      </c>
      <c r="N2" s="3"/>
    </row>
    <row r="3" spans="1:14" ht="18" customHeight="1">
      <c r="B3" s="19" t="s">
        <v>1</v>
      </c>
      <c r="C3" s="20" t="s">
        <v>39</v>
      </c>
      <c r="D3" s="157" t="s">
        <v>2</v>
      </c>
      <c r="E3" s="158"/>
      <c r="F3" s="159" t="s">
        <v>3</v>
      </c>
      <c r="G3" s="158"/>
      <c r="H3" s="160" t="s">
        <v>4</v>
      </c>
      <c r="I3" s="160"/>
      <c r="J3" s="159" t="s">
        <v>5</v>
      </c>
      <c r="K3" s="158"/>
      <c r="L3" s="155" t="s">
        <v>64</v>
      </c>
      <c r="M3" s="156"/>
    </row>
    <row r="4" spans="1:14">
      <c r="B4" s="21" t="s">
        <v>45</v>
      </c>
      <c r="C4" s="22" t="s">
        <v>6</v>
      </c>
      <c r="D4" s="23">
        <v>8427</v>
      </c>
      <c r="E4" s="24"/>
      <c r="F4" s="25">
        <v>85787</v>
      </c>
      <c r="G4" s="24"/>
      <c r="H4" s="26">
        <v>4847</v>
      </c>
      <c r="I4" s="26"/>
      <c r="J4" s="25">
        <v>4489</v>
      </c>
      <c r="K4" s="24"/>
      <c r="L4" s="26">
        <f>SUM(D4:J4)</f>
        <v>103550</v>
      </c>
      <c r="M4" s="27"/>
    </row>
    <row r="5" spans="1:14" hidden="1">
      <c r="B5" s="148"/>
      <c r="C5" s="28" t="s">
        <v>7</v>
      </c>
      <c r="D5" s="29">
        <f>SUM(D4)</f>
        <v>8427</v>
      </c>
      <c r="E5" s="30"/>
      <c r="F5" s="31">
        <f>SUM(F4)</f>
        <v>85787</v>
      </c>
      <c r="G5" s="30"/>
      <c r="H5" s="32">
        <f>SUM(H4)</f>
        <v>4847</v>
      </c>
      <c r="I5" s="32"/>
      <c r="J5" s="31">
        <f>SUM(J4)</f>
        <v>4489</v>
      </c>
      <c r="K5" s="30"/>
      <c r="L5" s="32">
        <f t="shared" ref="L5:L20" si="0">SUM(D5:J5)</f>
        <v>103550</v>
      </c>
      <c r="M5" s="33"/>
    </row>
    <row r="6" spans="1:14" hidden="1">
      <c r="B6" s="154" t="s">
        <v>46</v>
      </c>
      <c r="C6" s="34" t="s">
        <v>8</v>
      </c>
      <c r="D6" s="35">
        <v>1704</v>
      </c>
      <c r="E6" s="36"/>
      <c r="F6" s="37">
        <v>21141</v>
      </c>
      <c r="G6" s="36"/>
      <c r="H6" s="38">
        <v>1570</v>
      </c>
      <c r="I6" s="38"/>
      <c r="J6" s="37">
        <v>1311</v>
      </c>
      <c r="K6" s="36"/>
      <c r="L6" s="38">
        <f t="shared" si="0"/>
        <v>25726</v>
      </c>
      <c r="M6" s="39"/>
    </row>
    <row r="7" spans="1:14" hidden="1">
      <c r="B7" s="151"/>
      <c r="C7" s="40" t="s">
        <v>9</v>
      </c>
      <c r="D7" s="41">
        <v>4105</v>
      </c>
      <c r="E7" s="42"/>
      <c r="F7" s="43">
        <v>25419</v>
      </c>
      <c r="G7" s="42"/>
      <c r="H7" s="44">
        <v>2258</v>
      </c>
      <c r="I7" s="44"/>
      <c r="J7" s="43">
        <v>1464</v>
      </c>
      <c r="K7" s="42"/>
      <c r="L7" s="44">
        <f t="shared" si="0"/>
        <v>33246</v>
      </c>
      <c r="M7" s="45"/>
    </row>
    <row r="8" spans="1:14" hidden="1">
      <c r="B8" s="151"/>
      <c r="C8" s="40" t="s">
        <v>10</v>
      </c>
      <c r="D8" s="41">
        <v>4065</v>
      </c>
      <c r="E8" s="42"/>
      <c r="F8" s="43">
        <v>26656</v>
      </c>
      <c r="G8" s="42"/>
      <c r="H8" s="44">
        <v>2269</v>
      </c>
      <c r="I8" s="44"/>
      <c r="J8" s="43">
        <v>1482</v>
      </c>
      <c r="K8" s="42"/>
      <c r="L8" s="44">
        <f t="shared" si="0"/>
        <v>34472</v>
      </c>
      <c r="M8" s="45"/>
    </row>
    <row r="9" spans="1:14" hidden="1">
      <c r="B9" s="151"/>
      <c r="C9" s="40" t="s">
        <v>11</v>
      </c>
      <c r="D9" s="41">
        <v>5293</v>
      </c>
      <c r="E9" s="42"/>
      <c r="F9" s="43">
        <v>28977</v>
      </c>
      <c r="G9" s="42"/>
      <c r="H9" s="44">
        <v>2709</v>
      </c>
      <c r="I9" s="44"/>
      <c r="J9" s="43">
        <v>1460</v>
      </c>
      <c r="K9" s="42"/>
      <c r="L9" s="44">
        <f t="shared" si="0"/>
        <v>38439</v>
      </c>
      <c r="M9" s="45"/>
    </row>
    <row r="10" spans="1:14" hidden="1">
      <c r="B10" s="151"/>
      <c r="C10" s="40" t="s">
        <v>12</v>
      </c>
      <c r="D10" s="41">
        <v>6598</v>
      </c>
      <c r="E10" s="42"/>
      <c r="F10" s="43">
        <v>29677</v>
      </c>
      <c r="G10" s="42"/>
      <c r="H10" s="44">
        <v>3430</v>
      </c>
      <c r="I10" s="44"/>
      <c r="J10" s="43">
        <v>1467</v>
      </c>
      <c r="K10" s="42"/>
      <c r="L10" s="44">
        <f t="shared" si="0"/>
        <v>41172</v>
      </c>
      <c r="M10" s="45"/>
    </row>
    <row r="11" spans="1:14">
      <c r="B11" s="152"/>
      <c r="C11" s="46" t="s">
        <v>13</v>
      </c>
      <c r="D11" s="29">
        <f>SUM(D6:D10)</f>
        <v>21765</v>
      </c>
      <c r="E11" s="30"/>
      <c r="F11" s="31">
        <f>SUM(F6:F10)</f>
        <v>131870</v>
      </c>
      <c r="G11" s="30"/>
      <c r="H11" s="32">
        <f>SUM(H6:H10)</f>
        <v>12236</v>
      </c>
      <c r="I11" s="32"/>
      <c r="J11" s="31">
        <f>SUM(J6:J10)</f>
        <v>7184</v>
      </c>
      <c r="K11" s="30"/>
      <c r="L11" s="32">
        <f t="shared" si="0"/>
        <v>173055</v>
      </c>
      <c r="M11" s="33"/>
    </row>
    <row r="12" spans="1:14" hidden="1">
      <c r="B12" s="149"/>
      <c r="C12" s="34" t="s">
        <v>14</v>
      </c>
      <c r="D12" s="35">
        <v>6839</v>
      </c>
      <c r="E12" s="36"/>
      <c r="F12" s="37">
        <v>32993</v>
      </c>
      <c r="G12" s="36"/>
      <c r="H12" s="38">
        <v>5427</v>
      </c>
      <c r="I12" s="38"/>
      <c r="J12" s="37">
        <v>1697</v>
      </c>
      <c r="K12" s="36"/>
      <c r="L12" s="38">
        <f t="shared" si="0"/>
        <v>46956</v>
      </c>
      <c r="M12" s="39"/>
    </row>
    <row r="13" spans="1:14" hidden="1">
      <c r="B13" s="147"/>
      <c r="C13" s="40" t="s">
        <v>15</v>
      </c>
      <c r="D13" s="41">
        <v>10798</v>
      </c>
      <c r="E13" s="42"/>
      <c r="F13" s="43">
        <v>45508</v>
      </c>
      <c r="G13" s="42"/>
      <c r="H13" s="44">
        <v>16790</v>
      </c>
      <c r="I13" s="44"/>
      <c r="J13" s="43">
        <v>1426</v>
      </c>
      <c r="K13" s="42"/>
      <c r="L13" s="44">
        <f t="shared" si="0"/>
        <v>74522</v>
      </c>
      <c r="M13" s="45"/>
    </row>
    <row r="14" spans="1:14" hidden="1">
      <c r="B14" s="147" t="s">
        <v>16</v>
      </c>
      <c r="C14" s="40" t="s">
        <v>17</v>
      </c>
      <c r="D14" s="41">
        <v>18627</v>
      </c>
      <c r="E14" s="42"/>
      <c r="F14" s="43">
        <v>68903</v>
      </c>
      <c r="G14" s="42"/>
      <c r="H14" s="44">
        <v>25405</v>
      </c>
      <c r="I14" s="44"/>
      <c r="J14" s="43">
        <v>2055</v>
      </c>
      <c r="K14" s="42"/>
      <c r="L14" s="44">
        <f t="shared" si="0"/>
        <v>114990</v>
      </c>
      <c r="M14" s="45"/>
    </row>
    <row r="15" spans="1:14" hidden="1">
      <c r="B15" s="147"/>
      <c r="C15" s="40" t="s">
        <v>18</v>
      </c>
      <c r="D15" s="41">
        <v>10765</v>
      </c>
      <c r="E15" s="42"/>
      <c r="F15" s="43">
        <v>58902</v>
      </c>
      <c r="G15" s="42"/>
      <c r="H15" s="44">
        <v>24198</v>
      </c>
      <c r="I15" s="44"/>
      <c r="J15" s="43">
        <v>1996</v>
      </c>
      <c r="K15" s="42"/>
      <c r="L15" s="44">
        <f t="shared" si="0"/>
        <v>95861</v>
      </c>
      <c r="M15" s="45"/>
    </row>
    <row r="16" spans="1:14" hidden="1">
      <c r="B16" s="147"/>
      <c r="C16" s="46" t="s">
        <v>19</v>
      </c>
      <c r="D16" s="47">
        <v>20594</v>
      </c>
      <c r="E16" s="48"/>
      <c r="F16" s="49">
        <v>76250</v>
      </c>
      <c r="G16" s="48"/>
      <c r="H16" s="50">
        <v>30485</v>
      </c>
      <c r="I16" s="50"/>
      <c r="J16" s="49">
        <v>2272</v>
      </c>
      <c r="K16" s="48"/>
      <c r="L16" s="50">
        <f t="shared" si="0"/>
        <v>129601</v>
      </c>
      <c r="M16" s="51"/>
    </row>
    <row r="17" spans="2:15">
      <c r="B17" s="148" t="s">
        <v>44</v>
      </c>
      <c r="C17" s="28" t="s">
        <v>32</v>
      </c>
      <c r="D17" s="29">
        <f>SUM(D12:D16)</f>
        <v>67623</v>
      </c>
      <c r="E17" s="30"/>
      <c r="F17" s="31">
        <f>SUM(F12:F16)</f>
        <v>282556</v>
      </c>
      <c r="G17" s="30"/>
      <c r="H17" s="32">
        <f>SUM(H12:H16)</f>
        <v>102305</v>
      </c>
      <c r="I17" s="32"/>
      <c r="J17" s="31">
        <f>SUM(J12:J16)</f>
        <v>9446</v>
      </c>
      <c r="K17" s="30"/>
      <c r="L17" s="32">
        <f t="shared" si="0"/>
        <v>461930</v>
      </c>
      <c r="M17" s="33"/>
    </row>
    <row r="18" spans="2:15">
      <c r="B18" s="149"/>
      <c r="C18" s="52" t="s">
        <v>40</v>
      </c>
      <c r="D18" s="35">
        <v>17418</v>
      </c>
      <c r="E18" s="36"/>
      <c r="F18" s="37">
        <v>69714</v>
      </c>
      <c r="G18" s="36"/>
      <c r="H18" s="38">
        <v>28738</v>
      </c>
      <c r="I18" s="38"/>
      <c r="J18" s="37">
        <v>1520</v>
      </c>
      <c r="K18" s="36"/>
      <c r="L18" s="38">
        <f t="shared" si="0"/>
        <v>117390</v>
      </c>
      <c r="M18" s="39"/>
    </row>
    <row r="19" spans="2:15">
      <c r="B19" s="147"/>
      <c r="C19" s="53">
        <v>9</v>
      </c>
      <c r="D19" s="41">
        <v>15919</v>
      </c>
      <c r="E19" s="42"/>
      <c r="F19" s="43">
        <v>72502</v>
      </c>
      <c r="G19" s="42"/>
      <c r="H19" s="44">
        <v>31967</v>
      </c>
      <c r="I19" s="44"/>
      <c r="J19" s="43">
        <v>1080</v>
      </c>
      <c r="K19" s="42"/>
      <c r="L19" s="44">
        <v>121467</v>
      </c>
      <c r="M19" s="45"/>
    </row>
    <row r="20" spans="2:15">
      <c r="B20" s="147"/>
      <c r="C20" s="53">
        <v>10</v>
      </c>
      <c r="D20" s="54">
        <v>23846</v>
      </c>
      <c r="E20" s="55"/>
      <c r="F20" s="56">
        <v>94584</v>
      </c>
      <c r="G20" s="55"/>
      <c r="H20" s="57">
        <v>49411</v>
      </c>
      <c r="I20" s="57"/>
      <c r="J20" s="56">
        <v>800</v>
      </c>
      <c r="K20" s="55"/>
      <c r="L20" s="57">
        <f t="shared" si="0"/>
        <v>168641</v>
      </c>
      <c r="M20" s="58"/>
    </row>
    <row r="21" spans="2:15">
      <c r="B21" s="147" t="s">
        <v>52</v>
      </c>
      <c r="C21" s="53">
        <v>11</v>
      </c>
      <c r="D21" s="54">
        <v>16969</v>
      </c>
      <c r="E21" s="55"/>
      <c r="F21" s="56">
        <v>79591</v>
      </c>
      <c r="G21" s="55"/>
      <c r="H21" s="57">
        <v>42125</v>
      </c>
      <c r="I21" s="57"/>
      <c r="J21" s="56">
        <v>934</v>
      </c>
      <c r="K21" s="55"/>
      <c r="L21" s="44">
        <f>SUM(D21:J21)</f>
        <v>139619</v>
      </c>
      <c r="M21" s="45"/>
    </row>
    <row r="22" spans="2:15">
      <c r="B22" s="147"/>
      <c r="C22" s="53">
        <v>12</v>
      </c>
      <c r="D22" s="54">
        <v>14629</v>
      </c>
      <c r="E22" s="55"/>
      <c r="F22" s="56">
        <v>74377</v>
      </c>
      <c r="G22" s="55"/>
      <c r="H22" s="57">
        <v>34862</v>
      </c>
      <c r="I22" s="57"/>
      <c r="J22" s="56">
        <v>616</v>
      </c>
      <c r="K22" s="55"/>
      <c r="L22" s="44">
        <f>SUM(D22:J22)</f>
        <v>124484</v>
      </c>
      <c r="M22" s="45"/>
    </row>
    <row r="23" spans="2:15">
      <c r="B23" s="147"/>
      <c r="C23" s="53">
        <v>13</v>
      </c>
      <c r="D23" s="54">
        <v>11074</v>
      </c>
      <c r="E23" s="55"/>
      <c r="F23" s="56">
        <v>65841</v>
      </c>
      <c r="G23" s="55"/>
      <c r="H23" s="57">
        <v>25703</v>
      </c>
      <c r="I23" s="57"/>
      <c r="J23" s="56">
        <v>448</v>
      </c>
      <c r="K23" s="55"/>
      <c r="L23" s="44">
        <f>SUM(D23:J23)</f>
        <v>103066</v>
      </c>
      <c r="M23" s="45"/>
    </row>
    <row r="24" spans="2:15">
      <c r="B24" s="147"/>
      <c r="C24" s="53">
        <v>14</v>
      </c>
      <c r="D24" s="41">
        <v>8264</v>
      </c>
      <c r="E24" s="42"/>
      <c r="F24" s="43">
        <v>59337</v>
      </c>
      <c r="G24" s="42"/>
      <c r="H24" s="44">
        <v>19915</v>
      </c>
      <c r="I24" s="44"/>
      <c r="J24" s="43">
        <v>290</v>
      </c>
      <c r="K24" s="42"/>
      <c r="L24" s="44">
        <f>SUM(D24:J24)</f>
        <v>87806</v>
      </c>
      <c r="M24" s="45"/>
    </row>
    <row r="25" spans="2:15">
      <c r="B25" s="148"/>
      <c r="C25" s="59" t="s">
        <v>7</v>
      </c>
      <c r="D25" s="29">
        <v>108118</v>
      </c>
      <c r="E25" s="30"/>
      <c r="F25" s="31">
        <v>515946</v>
      </c>
      <c r="G25" s="30"/>
      <c r="H25" s="32">
        <v>232720</v>
      </c>
      <c r="I25" s="32"/>
      <c r="J25" s="31">
        <v>5688</v>
      </c>
      <c r="K25" s="30"/>
      <c r="L25" s="32">
        <v>862472</v>
      </c>
      <c r="M25" s="60"/>
    </row>
    <row r="26" spans="2:15">
      <c r="B26" s="150" t="s">
        <v>53</v>
      </c>
      <c r="C26" s="52">
        <v>15</v>
      </c>
      <c r="D26" s="35">
        <v>6782</v>
      </c>
      <c r="E26" s="36"/>
      <c r="F26" s="37">
        <v>48555.58</v>
      </c>
      <c r="G26" s="36"/>
      <c r="H26" s="38">
        <v>13637.4</v>
      </c>
      <c r="I26" s="38"/>
      <c r="J26" s="37"/>
      <c r="K26" s="36"/>
      <c r="L26" s="61">
        <f>SUM(D26:J26)</f>
        <v>68974.98</v>
      </c>
      <c r="M26" s="39"/>
      <c r="O26" s="4" t="s">
        <v>22</v>
      </c>
    </row>
    <row r="27" spans="2:15" ht="12" customHeight="1">
      <c r="B27" s="151"/>
      <c r="C27" s="53">
        <v>16</v>
      </c>
      <c r="D27" s="41">
        <v>4685</v>
      </c>
      <c r="E27" s="42"/>
      <c r="F27" s="43">
        <v>38824.839999999997</v>
      </c>
      <c r="G27" s="42"/>
      <c r="H27" s="44">
        <v>9975.2829999999994</v>
      </c>
      <c r="I27" s="44"/>
      <c r="J27" s="43"/>
      <c r="K27" s="42"/>
      <c r="L27" s="57">
        <f>SUM(D27:J27)</f>
        <v>53485.122999999992</v>
      </c>
      <c r="M27" s="45"/>
    </row>
    <row r="28" spans="2:15" ht="13.5" customHeight="1">
      <c r="B28" s="151"/>
      <c r="C28" s="53">
        <v>17</v>
      </c>
      <c r="D28" s="54">
        <v>3081</v>
      </c>
      <c r="E28" s="55"/>
      <c r="F28" s="56">
        <v>33897.451999999997</v>
      </c>
      <c r="G28" s="55"/>
      <c r="H28" s="57">
        <v>9204.6039999999994</v>
      </c>
      <c r="I28" s="57"/>
      <c r="J28" s="56"/>
      <c r="K28" s="55"/>
      <c r="L28" s="57">
        <f>SUM(D28:J28)</f>
        <v>46183.055999999997</v>
      </c>
      <c r="M28" s="58"/>
    </row>
    <row r="29" spans="2:15">
      <c r="B29" s="151"/>
      <c r="C29" s="53">
        <v>18</v>
      </c>
      <c r="D29" s="54">
        <v>3227</v>
      </c>
      <c r="E29" s="55"/>
      <c r="F29" s="56">
        <v>31299.508000000002</v>
      </c>
      <c r="G29" s="55"/>
      <c r="H29" s="57">
        <v>9347.7430000000004</v>
      </c>
      <c r="I29" s="57"/>
      <c r="J29" s="56"/>
      <c r="K29" s="55"/>
      <c r="L29" s="57">
        <f>SUM(D29:J29)</f>
        <v>43874.251000000004</v>
      </c>
      <c r="M29" s="45"/>
    </row>
    <row r="30" spans="2:15">
      <c r="B30" s="151"/>
      <c r="C30" s="53">
        <v>19</v>
      </c>
      <c r="D30" s="41">
        <v>3960</v>
      </c>
      <c r="E30" s="42"/>
      <c r="F30" s="43">
        <v>28688.601999999999</v>
      </c>
      <c r="G30" s="42"/>
      <c r="H30" s="44">
        <v>7873.56</v>
      </c>
      <c r="I30" s="44"/>
      <c r="J30" s="43"/>
      <c r="K30" s="42"/>
      <c r="L30" s="44">
        <f>SUM(D30:J30)</f>
        <v>40522.161999999997</v>
      </c>
      <c r="M30" s="45"/>
    </row>
    <row r="31" spans="2:15">
      <c r="B31" s="152"/>
      <c r="C31" s="59" t="s">
        <v>7</v>
      </c>
      <c r="D31" s="29">
        <f>SUM(D26:D30)</f>
        <v>21735</v>
      </c>
      <c r="E31" s="30"/>
      <c r="F31" s="31">
        <f>SUM(F26:F30)</f>
        <v>181265.98200000002</v>
      </c>
      <c r="G31" s="30"/>
      <c r="H31" s="32">
        <f>SUM(H26:H30)</f>
        <v>50038.59</v>
      </c>
      <c r="I31" s="32"/>
      <c r="J31" s="31"/>
      <c r="K31" s="30"/>
      <c r="L31" s="32">
        <f>SUM(L26:L30)</f>
        <v>253039.57199999999</v>
      </c>
      <c r="M31" s="60"/>
    </row>
    <row r="32" spans="2:15">
      <c r="B32" s="150" t="s">
        <v>50</v>
      </c>
      <c r="C32" s="52">
        <v>20</v>
      </c>
      <c r="D32" s="35">
        <v>4406</v>
      </c>
      <c r="E32" s="36"/>
      <c r="F32" s="62">
        <v>23642.197</v>
      </c>
      <c r="G32" s="63"/>
      <c r="H32" s="64">
        <v>4924.9609999999993</v>
      </c>
      <c r="I32" s="38"/>
      <c r="J32" s="37"/>
      <c r="K32" s="36"/>
      <c r="L32" s="61">
        <f>SUM(D32:J32)</f>
        <v>32973.157999999996</v>
      </c>
      <c r="M32" s="39"/>
    </row>
    <row r="33" spans="1:15" ht="12" customHeight="1">
      <c r="B33" s="151"/>
      <c r="C33" s="53">
        <v>21</v>
      </c>
      <c r="D33" s="41">
        <v>4827</v>
      </c>
      <c r="E33" s="42"/>
      <c r="F33" s="43">
        <v>19923</v>
      </c>
      <c r="G33" s="42"/>
      <c r="H33" s="44">
        <v>3728</v>
      </c>
      <c r="I33" s="44"/>
      <c r="J33" s="43"/>
      <c r="K33" s="42"/>
      <c r="L33" s="57">
        <f>SUM(D33:J33)</f>
        <v>28478</v>
      </c>
      <c r="M33" s="45"/>
    </row>
    <row r="34" spans="1:15" ht="13.5" customHeight="1">
      <c r="B34" s="151"/>
      <c r="C34" s="53">
        <v>22</v>
      </c>
      <c r="D34" s="54">
        <v>4423</v>
      </c>
      <c r="E34" s="55"/>
      <c r="F34" s="56">
        <v>14650</v>
      </c>
      <c r="G34" s="55"/>
      <c r="H34" s="57">
        <v>3709</v>
      </c>
      <c r="I34" s="57"/>
      <c r="J34" s="56"/>
      <c r="K34" s="55"/>
      <c r="L34" s="57">
        <f>SUM(D34:J34)</f>
        <v>22782</v>
      </c>
      <c r="M34" s="58"/>
    </row>
    <row r="35" spans="1:15">
      <c r="B35" s="151"/>
      <c r="C35" s="53">
        <v>23</v>
      </c>
      <c r="D35" s="54">
        <v>3800</v>
      </c>
      <c r="E35" s="55"/>
      <c r="F35" s="56">
        <v>13552</v>
      </c>
      <c r="G35" s="55"/>
      <c r="H35" s="57">
        <v>2514</v>
      </c>
      <c r="I35" s="57"/>
      <c r="J35" s="56"/>
      <c r="K35" s="55"/>
      <c r="L35" s="57">
        <f>SUM(D35:J35)</f>
        <v>19866</v>
      </c>
      <c r="M35" s="45"/>
    </row>
    <row r="36" spans="1:15">
      <c r="B36" s="151"/>
      <c r="C36" s="53">
        <v>24</v>
      </c>
      <c r="D36" s="41">
        <v>4011</v>
      </c>
      <c r="E36" s="42"/>
      <c r="F36" s="43">
        <v>13120</v>
      </c>
      <c r="G36" s="42"/>
      <c r="H36" s="44">
        <v>2847</v>
      </c>
      <c r="I36" s="44"/>
      <c r="J36" s="43"/>
      <c r="K36" s="42"/>
      <c r="L36" s="44">
        <f>SUM(D36:J36)</f>
        <v>19978</v>
      </c>
      <c r="M36" s="45"/>
    </row>
    <row r="37" spans="1:15">
      <c r="B37" s="152"/>
      <c r="C37" s="59" t="s">
        <v>7</v>
      </c>
      <c r="D37" s="29">
        <f>SUM(D32:D36)</f>
        <v>21467</v>
      </c>
      <c r="E37" s="30"/>
      <c r="F37" s="31">
        <f>SUM(F32:F36)</f>
        <v>84887.197</v>
      </c>
      <c r="G37" s="30"/>
      <c r="H37" s="32">
        <f>SUM(H32:H36)</f>
        <v>17722.960999999999</v>
      </c>
      <c r="I37" s="32"/>
      <c r="J37" s="31"/>
      <c r="K37" s="30"/>
      <c r="L37" s="32">
        <f>SUM(L32:L36)</f>
        <v>124077.158</v>
      </c>
      <c r="M37" s="60"/>
    </row>
    <row r="38" spans="1:15">
      <c r="B38" s="150" t="s">
        <v>49</v>
      </c>
      <c r="C38" s="52">
        <v>25</v>
      </c>
      <c r="D38" s="35">
        <v>3394</v>
      </c>
      <c r="E38" s="36"/>
      <c r="F38" s="37">
        <v>10587</v>
      </c>
      <c r="G38" s="36"/>
      <c r="H38" s="64">
        <v>1427</v>
      </c>
      <c r="I38" s="38"/>
      <c r="J38" s="37"/>
      <c r="K38" s="36"/>
      <c r="L38" s="61">
        <f>SUM(D38:J38)</f>
        <v>15408</v>
      </c>
      <c r="M38" s="39"/>
    </row>
    <row r="39" spans="1:15">
      <c r="B39" s="153"/>
      <c r="C39" s="53">
        <v>26</v>
      </c>
      <c r="D39" s="41">
        <v>3677</v>
      </c>
      <c r="E39" s="42"/>
      <c r="F39" s="43">
        <v>9120</v>
      </c>
      <c r="G39" s="42"/>
      <c r="H39" s="44">
        <v>2095</v>
      </c>
      <c r="I39" s="44"/>
      <c r="J39" s="43"/>
      <c r="K39" s="42"/>
      <c r="L39" s="44">
        <f>SUM(D39:J39)</f>
        <v>14892</v>
      </c>
      <c r="M39" s="45"/>
    </row>
    <row r="40" spans="1:15">
      <c r="B40" s="151"/>
      <c r="C40" s="53">
        <v>27</v>
      </c>
      <c r="D40" s="41">
        <v>3334</v>
      </c>
      <c r="E40" s="42"/>
      <c r="F40" s="43">
        <v>9273</v>
      </c>
      <c r="G40" s="42"/>
      <c r="H40" s="44">
        <v>1486</v>
      </c>
      <c r="I40" s="44"/>
      <c r="J40" s="43"/>
      <c r="K40" s="42"/>
      <c r="L40" s="44">
        <f>SUM(D40:J40)</f>
        <v>14093</v>
      </c>
      <c r="M40" s="45"/>
    </row>
    <row r="41" spans="1:15" ht="12" hidden="1" customHeight="1">
      <c r="B41" s="151"/>
      <c r="C41" s="65" t="s">
        <v>29</v>
      </c>
      <c r="D41" s="29"/>
      <c r="E41" s="30"/>
      <c r="F41" s="31"/>
      <c r="G41" s="30"/>
      <c r="H41" s="32"/>
      <c r="I41" s="32"/>
      <c r="J41" s="31"/>
      <c r="K41" s="30"/>
      <c r="L41" s="32"/>
      <c r="M41" s="33"/>
    </row>
    <row r="42" spans="1:15">
      <c r="B42" s="152"/>
      <c r="C42" s="59" t="s">
        <v>7</v>
      </c>
      <c r="D42" s="29">
        <f>SUM(D38:D41)</f>
        <v>10405</v>
      </c>
      <c r="E42" s="30"/>
      <c r="F42" s="31">
        <f>SUM(F38:F41)</f>
        <v>28980</v>
      </c>
      <c r="G42" s="30"/>
      <c r="H42" s="32">
        <f>SUM(H38:H41)</f>
        <v>5008</v>
      </c>
      <c r="I42" s="32"/>
      <c r="J42" s="31"/>
      <c r="K42" s="30"/>
      <c r="L42" s="50">
        <f>SUM(L38:L41)</f>
        <v>44393</v>
      </c>
      <c r="M42" s="33"/>
      <c r="O42" s="5">
        <f>L4+L25+L31+L37+L11+L17+L42</f>
        <v>2022516.73</v>
      </c>
    </row>
    <row r="43" spans="1:15">
      <c r="B43" s="8"/>
      <c r="C43" s="11"/>
      <c r="D43" s="9"/>
      <c r="E43" s="9"/>
      <c r="F43" s="9"/>
      <c r="G43" s="9"/>
      <c r="H43" s="9"/>
      <c r="I43" s="9"/>
      <c r="J43" s="9"/>
      <c r="K43" s="9"/>
      <c r="L43" s="9"/>
      <c r="M43" s="10"/>
      <c r="O43" s="5"/>
    </row>
    <row r="44" spans="1:15" ht="20.25" customHeight="1">
      <c r="A44" s="14" t="s">
        <v>70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1" t="s">
        <v>0</v>
      </c>
      <c r="N44" s="3"/>
    </row>
    <row r="45" spans="1:15" ht="18" customHeight="1">
      <c r="B45" s="19" t="s">
        <v>1</v>
      </c>
      <c r="C45" s="20" t="s">
        <v>39</v>
      </c>
      <c r="D45" s="157" t="s">
        <v>2</v>
      </c>
      <c r="E45" s="160"/>
      <c r="F45" s="159" t="s">
        <v>3</v>
      </c>
      <c r="G45" s="158"/>
      <c r="H45" s="160" t="s">
        <v>4</v>
      </c>
      <c r="I45" s="160"/>
      <c r="J45" s="159" t="s">
        <v>5</v>
      </c>
      <c r="K45" s="160"/>
      <c r="L45" s="161" t="s">
        <v>64</v>
      </c>
      <c r="M45" s="156"/>
    </row>
    <row r="46" spans="1:15">
      <c r="B46" s="21" t="s">
        <v>45</v>
      </c>
      <c r="C46" s="22" t="s">
        <v>6</v>
      </c>
      <c r="D46" s="23">
        <v>7689</v>
      </c>
      <c r="E46" s="26"/>
      <c r="F46" s="25">
        <v>49768</v>
      </c>
      <c r="G46" s="24"/>
      <c r="H46" s="26">
        <v>4046</v>
      </c>
      <c r="I46" s="26"/>
      <c r="J46" s="25">
        <v>4436</v>
      </c>
      <c r="K46" s="26"/>
      <c r="L46" s="25">
        <f>SUM(D46:J46)</f>
        <v>65939</v>
      </c>
      <c r="M46" s="27"/>
    </row>
    <row r="47" spans="1:15" hidden="1">
      <c r="B47" s="148"/>
      <c r="C47" s="28" t="s">
        <v>7</v>
      </c>
      <c r="D47" s="29">
        <f>SUM(D46)</f>
        <v>7689</v>
      </c>
      <c r="E47" s="32"/>
      <c r="F47" s="31">
        <f>SUM(F46)</f>
        <v>49768</v>
      </c>
      <c r="G47" s="30"/>
      <c r="H47" s="32">
        <f>SUM(H46)</f>
        <v>4046</v>
      </c>
      <c r="I47" s="32"/>
      <c r="J47" s="31">
        <f>SUM(J46)</f>
        <v>4436</v>
      </c>
      <c r="K47" s="32"/>
      <c r="L47" s="31">
        <f t="shared" ref="L47:L62" si="1">SUM(D47:J47)</f>
        <v>65939</v>
      </c>
      <c r="M47" s="33"/>
    </row>
    <row r="48" spans="1:15" hidden="1">
      <c r="B48" s="154" t="s">
        <v>46</v>
      </c>
      <c r="C48" s="34" t="s">
        <v>8</v>
      </c>
      <c r="D48" s="35">
        <v>1559</v>
      </c>
      <c r="E48" s="38"/>
      <c r="F48" s="37">
        <v>12234</v>
      </c>
      <c r="G48" s="36"/>
      <c r="H48" s="38">
        <v>1255</v>
      </c>
      <c r="I48" s="38"/>
      <c r="J48" s="37">
        <v>1201</v>
      </c>
      <c r="K48" s="38"/>
      <c r="L48" s="37">
        <f t="shared" si="1"/>
        <v>16249</v>
      </c>
      <c r="M48" s="39"/>
    </row>
    <row r="49" spans="2:13" hidden="1">
      <c r="B49" s="151"/>
      <c r="C49" s="40" t="s">
        <v>9</v>
      </c>
      <c r="D49" s="41">
        <v>3920</v>
      </c>
      <c r="E49" s="44"/>
      <c r="F49" s="43">
        <v>15958</v>
      </c>
      <c r="G49" s="42"/>
      <c r="H49" s="44">
        <v>1506</v>
      </c>
      <c r="I49" s="44"/>
      <c r="J49" s="43">
        <v>1447</v>
      </c>
      <c r="K49" s="44"/>
      <c r="L49" s="43">
        <f t="shared" si="1"/>
        <v>22831</v>
      </c>
      <c r="M49" s="45"/>
    </row>
    <row r="50" spans="2:13" hidden="1">
      <c r="B50" s="151"/>
      <c r="C50" s="40" t="s">
        <v>10</v>
      </c>
      <c r="D50" s="41">
        <v>3880</v>
      </c>
      <c r="E50" s="44"/>
      <c r="F50" s="43">
        <v>16698</v>
      </c>
      <c r="G50" s="42"/>
      <c r="H50" s="44">
        <v>1338</v>
      </c>
      <c r="I50" s="44"/>
      <c r="J50" s="43">
        <v>1474</v>
      </c>
      <c r="K50" s="44"/>
      <c r="L50" s="43">
        <f t="shared" si="1"/>
        <v>23390</v>
      </c>
      <c r="M50" s="45"/>
    </row>
    <row r="51" spans="2:13" hidden="1">
      <c r="B51" s="151"/>
      <c r="C51" s="40" t="s">
        <v>11</v>
      </c>
      <c r="D51" s="41">
        <v>5108</v>
      </c>
      <c r="E51" s="44"/>
      <c r="F51" s="43">
        <v>17084</v>
      </c>
      <c r="G51" s="42"/>
      <c r="H51" s="44">
        <v>1583</v>
      </c>
      <c r="I51" s="44"/>
      <c r="J51" s="43">
        <v>1412</v>
      </c>
      <c r="K51" s="44"/>
      <c r="L51" s="43">
        <f t="shared" si="1"/>
        <v>25187</v>
      </c>
      <c r="M51" s="45"/>
    </row>
    <row r="52" spans="2:13" hidden="1">
      <c r="B52" s="151"/>
      <c r="C52" s="40" t="s">
        <v>12</v>
      </c>
      <c r="D52" s="41">
        <v>6328</v>
      </c>
      <c r="E52" s="44"/>
      <c r="F52" s="43">
        <v>16366</v>
      </c>
      <c r="G52" s="42"/>
      <c r="H52" s="44">
        <v>2601</v>
      </c>
      <c r="I52" s="44"/>
      <c r="J52" s="43">
        <v>1386</v>
      </c>
      <c r="K52" s="44"/>
      <c r="L52" s="43">
        <f t="shared" si="1"/>
        <v>26681</v>
      </c>
      <c r="M52" s="45"/>
    </row>
    <row r="53" spans="2:13">
      <c r="B53" s="152"/>
      <c r="C53" s="46" t="s">
        <v>13</v>
      </c>
      <c r="D53" s="29">
        <f>SUM(D48:D52)</f>
        <v>20795</v>
      </c>
      <c r="E53" s="32"/>
      <c r="F53" s="31">
        <f>SUM(F48:F52)</f>
        <v>78340</v>
      </c>
      <c r="G53" s="30"/>
      <c r="H53" s="32">
        <f>SUM(H48:H52)</f>
        <v>8283</v>
      </c>
      <c r="I53" s="32"/>
      <c r="J53" s="31">
        <f>SUM(J48:J52)</f>
        <v>6920</v>
      </c>
      <c r="K53" s="32"/>
      <c r="L53" s="31">
        <f t="shared" si="1"/>
        <v>114338</v>
      </c>
      <c r="M53" s="33"/>
    </row>
    <row r="54" spans="2:13" hidden="1">
      <c r="B54" s="149"/>
      <c r="C54" s="34" t="s">
        <v>14</v>
      </c>
      <c r="D54" s="35">
        <v>6539</v>
      </c>
      <c r="E54" s="38"/>
      <c r="F54" s="37">
        <v>18949</v>
      </c>
      <c r="G54" s="36"/>
      <c r="H54" s="38">
        <v>4186</v>
      </c>
      <c r="I54" s="38"/>
      <c r="J54" s="37">
        <v>1697</v>
      </c>
      <c r="K54" s="38"/>
      <c r="L54" s="37">
        <f t="shared" si="1"/>
        <v>31371</v>
      </c>
      <c r="M54" s="39"/>
    </row>
    <row r="55" spans="2:13" hidden="1">
      <c r="B55" s="147"/>
      <c r="C55" s="40" t="s">
        <v>15</v>
      </c>
      <c r="D55" s="41">
        <v>10408</v>
      </c>
      <c r="E55" s="44"/>
      <c r="F55" s="43">
        <v>28862</v>
      </c>
      <c r="G55" s="42"/>
      <c r="H55" s="44">
        <v>8420</v>
      </c>
      <c r="I55" s="44"/>
      <c r="J55" s="43">
        <v>1397</v>
      </c>
      <c r="K55" s="44"/>
      <c r="L55" s="43">
        <f t="shared" si="1"/>
        <v>49087</v>
      </c>
      <c r="M55" s="45"/>
    </row>
    <row r="56" spans="2:13" hidden="1">
      <c r="B56" s="147" t="s">
        <v>16</v>
      </c>
      <c r="C56" s="40" t="s">
        <v>17</v>
      </c>
      <c r="D56" s="41">
        <v>18027</v>
      </c>
      <c r="E56" s="44"/>
      <c r="F56" s="43">
        <v>43602</v>
      </c>
      <c r="G56" s="42"/>
      <c r="H56" s="44">
        <v>20234</v>
      </c>
      <c r="I56" s="44"/>
      <c r="J56" s="43">
        <v>2055</v>
      </c>
      <c r="K56" s="44"/>
      <c r="L56" s="43">
        <f t="shared" si="1"/>
        <v>83918</v>
      </c>
      <c r="M56" s="45"/>
    </row>
    <row r="57" spans="2:13" hidden="1">
      <c r="B57" s="147"/>
      <c r="C57" s="40" t="s">
        <v>18</v>
      </c>
      <c r="D57" s="41">
        <v>10105</v>
      </c>
      <c r="E57" s="44"/>
      <c r="F57" s="43">
        <v>31026</v>
      </c>
      <c r="G57" s="42"/>
      <c r="H57" s="44">
        <v>17154</v>
      </c>
      <c r="I57" s="44"/>
      <c r="J57" s="43">
        <v>1996</v>
      </c>
      <c r="K57" s="44"/>
      <c r="L57" s="43">
        <f t="shared" si="1"/>
        <v>60281</v>
      </c>
      <c r="M57" s="45"/>
    </row>
    <row r="58" spans="2:13" hidden="1">
      <c r="B58" s="147"/>
      <c r="C58" s="46" t="s">
        <v>19</v>
      </c>
      <c r="D58" s="47">
        <v>19828</v>
      </c>
      <c r="E58" s="50"/>
      <c r="F58" s="49">
        <v>42419</v>
      </c>
      <c r="G58" s="48"/>
      <c r="H58" s="50">
        <v>22630</v>
      </c>
      <c r="I58" s="50"/>
      <c r="J58" s="49">
        <v>2272</v>
      </c>
      <c r="K58" s="50"/>
      <c r="L58" s="49">
        <f t="shared" si="1"/>
        <v>87149</v>
      </c>
      <c r="M58" s="51"/>
    </row>
    <row r="59" spans="2:13">
      <c r="B59" s="148" t="s">
        <v>44</v>
      </c>
      <c r="C59" s="28" t="s">
        <v>32</v>
      </c>
      <c r="D59" s="66">
        <f>SUM(D54:D58)</f>
        <v>64907</v>
      </c>
      <c r="E59" s="32"/>
      <c r="F59" s="31">
        <f>SUM(F54:F58)</f>
        <v>164858</v>
      </c>
      <c r="G59" s="30"/>
      <c r="H59" s="32">
        <f>SUM(H54:H58)</f>
        <v>72624</v>
      </c>
      <c r="I59" s="32"/>
      <c r="J59" s="31">
        <f>SUM(J54:J58)</f>
        <v>9417</v>
      </c>
      <c r="K59" s="32"/>
      <c r="L59" s="31">
        <f t="shared" si="1"/>
        <v>311806</v>
      </c>
      <c r="M59" s="33"/>
    </row>
    <row r="60" spans="2:13">
      <c r="B60" s="149"/>
      <c r="C60" s="52" t="s">
        <v>40</v>
      </c>
      <c r="D60" s="35">
        <v>16430</v>
      </c>
      <c r="E60" s="38"/>
      <c r="F60" s="37">
        <v>37879</v>
      </c>
      <c r="G60" s="36"/>
      <c r="H60" s="38">
        <v>20774</v>
      </c>
      <c r="I60" s="38"/>
      <c r="J60" s="37">
        <v>1520</v>
      </c>
      <c r="K60" s="38"/>
      <c r="L60" s="37">
        <f t="shared" si="1"/>
        <v>76603</v>
      </c>
      <c r="M60" s="39"/>
    </row>
    <row r="61" spans="2:13">
      <c r="B61" s="147"/>
      <c r="C61" s="67">
        <v>9</v>
      </c>
      <c r="D61" s="41">
        <v>15314</v>
      </c>
      <c r="E61" s="44"/>
      <c r="F61" s="43">
        <v>35426</v>
      </c>
      <c r="G61" s="42"/>
      <c r="H61" s="44">
        <v>22180</v>
      </c>
      <c r="I61" s="44"/>
      <c r="J61" s="43">
        <v>1080</v>
      </c>
      <c r="K61" s="44"/>
      <c r="L61" s="43">
        <f t="shared" si="1"/>
        <v>74000</v>
      </c>
      <c r="M61" s="45"/>
    </row>
    <row r="62" spans="2:13">
      <c r="B62" s="147"/>
      <c r="C62" s="68">
        <v>10</v>
      </c>
      <c r="D62" s="54">
        <v>23451</v>
      </c>
      <c r="E62" s="57"/>
      <c r="F62" s="56">
        <v>55328</v>
      </c>
      <c r="G62" s="55"/>
      <c r="H62" s="57">
        <v>35685</v>
      </c>
      <c r="I62" s="57"/>
      <c r="J62" s="56">
        <v>800</v>
      </c>
      <c r="K62" s="57"/>
      <c r="L62" s="56">
        <f t="shared" si="1"/>
        <v>115264</v>
      </c>
      <c r="M62" s="69"/>
    </row>
    <row r="63" spans="2:13">
      <c r="B63" s="147" t="s">
        <v>47</v>
      </c>
      <c r="C63" s="68">
        <v>11</v>
      </c>
      <c r="D63" s="41">
        <v>16669</v>
      </c>
      <c r="E63" s="44"/>
      <c r="F63" s="43">
        <v>42319</v>
      </c>
      <c r="G63" s="42"/>
      <c r="H63" s="44">
        <v>28728</v>
      </c>
      <c r="I63" s="44"/>
      <c r="J63" s="43">
        <v>900</v>
      </c>
      <c r="K63" s="44"/>
      <c r="L63" s="56">
        <v>88617</v>
      </c>
      <c r="M63" s="45"/>
    </row>
    <row r="64" spans="2:13">
      <c r="B64" s="147"/>
      <c r="C64" s="68">
        <v>12</v>
      </c>
      <c r="D64" s="41">
        <v>14356</v>
      </c>
      <c r="E64" s="44"/>
      <c r="F64" s="43">
        <v>37955</v>
      </c>
      <c r="G64" s="42"/>
      <c r="H64" s="44">
        <v>22590</v>
      </c>
      <c r="I64" s="44"/>
      <c r="J64" s="43">
        <v>530</v>
      </c>
      <c r="K64" s="44"/>
      <c r="L64" s="56">
        <v>75430</v>
      </c>
      <c r="M64" s="45"/>
    </row>
    <row r="65" spans="2:13">
      <c r="B65" s="147"/>
      <c r="C65" s="68">
        <v>13</v>
      </c>
      <c r="D65" s="41">
        <v>10828</v>
      </c>
      <c r="E65" s="44"/>
      <c r="F65" s="43">
        <v>33922</v>
      </c>
      <c r="G65" s="42"/>
      <c r="H65" s="44">
        <v>16404</v>
      </c>
      <c r="I65" s="44"/>
      <c r="J65" s="43">
        <v>415</v>
      </c>
      <c r="K65" s="44"/>
      <c r="L65" s="56">
        <v>61570</v>
      </c>
      <c r="M65" s="45"/>
    </row>
    <row r="66" spans="2:13">
      <c r="B66" s="147"/>
      <c r="C66" s="68">
        <v>14</v>
      </c>
      <c r="D66" s="41">
        <v>8100</v>
      </c>
      <c r="E66" s="44"/>
      <c r="F66" s="43">
        <v>28559</v>
      </c>
      <c r="G66" s="42"/>
      <c r="H66" s="44">
        <v>11732</v>
      </c>
      <c r="I66" s="44"/>
      <c r="J66" s="43">
        <v>267</v>
      </c>
      <c r="K66" s="44"/>
      <c r="L66" s="43">
        <v>48658</v>
      </c>
      <c r="M66" s="45"/>
    </row>
    <row r="67" spans="2:13">
      <c r="B67" s="148"/>
      <c r="C67" s="70" t="s">
        <v>7</v>
      </c>
      <c r="D67" s="29">
        <v>105147</v>
      </c>
      <c r="E67" s="32"/>
      <c r="F67" s="31">
        <v>271389</v>
      </c>
      <c r="G67" s="30"/>
      <c r="H67" s="32">
        <v>158093</v>
      </c>
      <c r="I67" s="32"/>
      <c r="J67" s="31">
        <v>5512</v>
      </c>
      <c r="K67" s="32"/>
      <c r="L67" s="31">
        <v>540142</v>
      </c>
      <c r="M67" s="60"/>
    </row>
    <row r="68" spans="2:13">
      <c r="B68" s="150" t="s">
        <v>48</v>
      </c>
      <c r="C68" s="52">
        <v>15</v>
      </c>
      <c r="D68" s="35">
        <v>6692</v>
      </c>
      <c r="E68" s="38"/>
      <c r="F68" s="37">
        <v>25010.86</v>
      </c>
      <c r="G68" s="36"/>
      <c r="H68" s="38">
        <v>8105.65</v>
      </c>
      <c r="I68" s="38"/>
      <c r="J68" s="37"/>
      <c r="K68" s="38"/>
      <c r="L68" s="37">
        <f>SUM(D68:J68)</f>
        <v>39808.51</v>
      </c>
      <c r="M68" s="39"/>
    </row>
    <row r="69" spans="2:13" ht="13.5" customHeight="1">
      <c r="B69" s="151"/>
      <c r="C69" s="53">
        <v>16</v>
      </c>
      <c r="D69" s="41">
        <v>4620</v>
      </c>
      <c r="E69" s="44"/>
      <c r="F69" s="43">
        <v>22142.52</v>
      </c>
      <c r="G69" s="42"/>
      <c r="H69" s="44">
        <v>5878.4</v>
      </c>
      <c r="I69" s="44"/>
      <c r="J69" s="43"/>
      <c r="K69" s="44"/>
      <c r="L69" s="43">
        <f>SUM(D69:J69)</f>
        <v>32640.92</v>
      </c>
      <c r="M69" s="45"/>
    </row>
    <row r="70" spans="2:13" ht="13.5" customHeight="1">
      <c r="B70" s="151"/>
      <c r="C70" s="68">
        <v>17</v>
      </c>
      <c r="D70" s="54">
        <v>3021</v>
      </c>
      <c r="E70" s="57"/>
      <c r="F70" s="56">
        <v>18843.169999999998</v>
      </c>
      <c r="G70" s="55"/>
      <c r="H70" s="57">
        <v>5551.1379999999999</v>
      </c>
      <c r="I70" s="57"/>
      <c r="J70" s="56"/>
      <c r="K70" s="57"/>
      <c r="L70" s="43">
        <f>SUM(D70:J70)</f>
        <v>27415.307999999997</v>
      </c>
      <c r="M70" s="58"/>
    </row>
    <row r="71" spans="2:13">
      <c r="B71" s="151"/>
      <c r="C71" s="68">
        <v>18</v>
      </c>
      <c r="D71" s="54">
        <v>3180</v>
      </c>
      <c r="E71" s="57"/>
      <c r="F71" s="56">
        <v>17926.644</v>
      </c>
      <c r="G71" s="55"/>
      <c r="H71" s="57">
        <v>6007.9539999999997</v>
      </c>
      <c r="I71" s="57"/>
      <c r="J71" s="56"/>
      <c r="K71" s="57"/>
      <c r="L71" s="43">
        <f>SUM(D71:J71)</f>
        <v>27114.597999999998</v>
      </c>
      <c r="M71" s="45"/>
    </row>
    <row r="72" spans="2:13">
      <c r="B72" s="151"/>
      <c r="C72" s="68">
        <v>19</v>
      </c>
      <c r="D72" s="41">
        <v>3910</v>
      </c>
      <c r="E72" s="44"/>
      <c r="F72" s="43">
        <v>16464.448</v>
      </c>
      <c r="G72" s="42"/>
      <c r="H72" s="44">
        <v>5064.34</v>
      </c>
      <c r="I72" s="44"/>
      <c r="J72" s="43"/>
      <c r="K72" s="44"/>
      <c r="L72" s="43">
        <f>SUM(D72:J72)</f>
        <v>25438.788</v>
      </c>
      <c r="M72" s="45"/>
    </row>
    <row r="73" spans="2:13">
      <c r="B73" s="152"/>
      <c r="C73" s="70" t="s">
        <v>7</v>
      </c>
      <c r="D73" s="29">
        <f>SUM(D68:D72)</f>
        <v>21423</v>
      </c>
      <c r="E73" s="32"/>
      <c r="F73" s="31">
        <f>SUM(F68:F72)</f>
        <v>100387.64200000001</v>
      </c>
      <c r="G73" s="30"/>
      <c r="H73" s="32">
        <f>SUM(H68:H72)</f>
        <v>30607.482</v>
      </c>
      <c r="I73" s="32"/>
      <c r="J73" s="31"/>
      <c r="K73" s="32"/>
      <c r="L73" s="31">
        <f>SUM(L68:L72)</f>
        <v>152418.12399999998</v>
      </c>
      <c r="M73" s="60"/>
    </row>
    <row r="74" spans="2:13">
      <c r="B74" s="150" t="s">
        <v>51</v>
      </c>
      <c r="C74" s="52">
        <v>20</v>
      </c>
      <c r="D74" s="35">
        <v>4371</v>
      </c>
      <c r="E74" s="38"/>
      <c r="F74" s="37">
        <v>15539.841</v>
      </c>
      <c r="G74" s="36"/>
      <c r="H74" s="64">
        <v>3442.1589999999992</v>
      </c>
      <c r="I74" s="38"/>
      <c r="J74" s="37"/>
      <c r="K74" s="38"/>
      <c r="L74" s="37">
        <f>SUM(D74:J74)</f>
        <v>23353</v>
      </c>
      <c r="M74" s="39"/>
    </row>
    <row r="75" spans="2:13" ht="13.5" customHeight="1">
      <c r="B75" s="151"/>
      <c r="C75" s="53">
        <v>21</v>
      </c>
      <c r="D75" s="41">
        <v>4784</v>
      </c>
      <c r="E75" s="44"/>
      <c r="F75" s="43">
        <v>15641</v>
      </c>
      <c r="G75" s="42"/>
      <c r="H75" s="44">
        <v>2530</v>
      </c>
      <c r="I75" s="44"/>
      <c r="J75" s="43"/>
      <c r="K75" s="44"/>
      <c r="L75" s="43">
        <f>SUM(D75:J75)</f>
        <v>22955</v>
      </c>
      <c r="M75" s="45"/>
    </row>
    <row r="76" spans="2:13" ht="13.5" customHeight="1">
      <c r="B76" s="151"/>
      <c r="C76" s="68">
        <v>22</v>
      </c>
      <c r="D76" s="54">
        <v>4386</v>
      </c>
      <c r="E76" s="57"/>
      <c r="F76" s="56">
        <v>10515</v>
      </c>
      <c r="G76" s="55"/>
      <c r="H76" s="57">
        <v>2451</v>
      </c>
      <c r="I76" s="57"/>
      <c r="J76" s="56"/>
      <c r="K76" s="57"/>
      <c r="L76" s="43">
        <f>SUM(D76:J76)</f>
        <v>17352</v>
      </c>
      <c r="M76" s="58"/>
    </row>
    <row r="77" spans="2:13">
      <c r="B77" s="151"/>
      <c r="C77" s="68">
        <v>23</v>
      </c>
      <c r="D77" s="54">
        <v>3738</v>
      </c>
      <c r="E77" s="57"/>
      <c r="F77" s="56">
        <v>9855</v>
      </c>
      <c r="G77" s="55"/>
      <c r="H77" s="57">
        <v>1854</v>
      </c>
      <c r="I77" s="57"/>
      <c r="J77" s="56"/>
      <c r="K77" s="57"/>
      <c r="L77" s="43">
        <f>SUM(D77:J77)</f>
        <v>15447</v>
      </c>
      <c r="M77" s="45"/>
    </row>
    <row r="78" spans="2:13">
      <c r="B78" s="151"/>
      <c r="C78" s="68">
        <v>24</v>
      </c>
      <c r="D78" s="41">
        <v>3978</v>
      </c>
      <c r="E78" s="44"/>
      <c r="F78" s="43">
        <v>9662</v>
      </c>
      <c r="G78" s="42"/>
      <c r="H78" s="44">
        <v>1874</v>
      </c>
      <c r="I78" s="44"/>
      <c r="J78" s="43"/>
      <c r="K78" s="44"/>
      <c r="L78" s="43">
        <f>SUM(D78:J78)</f>
        <v>15514</v>
      </c>
      <c r="M78" s="45"/>
    </row>
    <row r="79" spans="2:13">
      <c r="B79" s="152"/>
      <c r="C79" s="70" t="s">
        <v>7</v>
      </c>
      <c r="D79" s="29">
        <f>SUM(D74:D78)</f>
        <v>21257</v>
      </c>
      <c r="E79" s="32"/>
      <c r="F79" s="31">
        <f>SUM(F74:F78)</f>
        <v>61212.841</v>
      </c>
      <c r="G79" s="30"/>
      <c r="H79" s="32">
        <f>SUM(H74:H78)</f>
        <v>12151.159</v>
      </c>
      <c r="I79" s="32"/>
      <c r="J79" s="31"/>
      <c r="K79" s="32"/>
      <c r="L79" s="31">
        <f>SUM(L74:L78)</f>
        <v>94621</v>
      </c>
      <c r="M79" s="60"/>
    </row>
    <row r="80" spans="2:13">
      <c r="B80" s="150" t="s">
        <v>49</v>
      </c>
      <c r="C80" s="52">
        <v>25</v>
      </c>
      <c r="D80" s="35">
        <v>3361</v>
      </c>
      <c r="E80" s="38"/>
      <c r="F80" s="37">
        <v>7005</v>
      </c>
      <c r="G80" s="36"/>
      <c r="H80" s="64">
        <v>965</v>
      </c>
      <c r="I80" s="38"/>
      <c r="J80" s="37"/>
      <c r="K80" s="38"/>
      <c r="L80" s="37">
        <f>SUM(D80:J80)</f>
        <v>11331</v>
      </c>
      <c r="M80" s="39"/>
    </row>
    <row r="81" spans="2:13">
      <c r="B81" s="153"/>
      <c r="C81" s="53">
        <v>26</v>
      </c>
      <c r="D81" s="41">
        <v>3644</v>
      </c>
      <c r="E81" s="44"/>
      <c r="F81" s="43">
        <v>6387</v>
      </c>
      <c r="G81" s="42"/>
      <c r="H81" s="71">
        <v>1370</v>
      </c>
      <c r="I81" s="44"/>
      <c r="J81" s="43"/>
      <c r="K81" s="44"/>
      <c r="L81" s="43">
        <f>SUM(D81:J81)</f>
        <v>11401</v>
      </c>
      <c r="M81" s="45"/>
    </row>
    <row r="82" spans="2:13">
      <c r="B82" s="151"/>
      <c r="C82" s="53">
        <v>27</v>
      </c>
      <c r="D82" s="41">
        <v>3301</v>
      </c>
      <c r="E82" s="44"/>
      <c r="F82" s="43">
        <v>6377</v>
      </c>
      <c r="G82" s="42"/>
      <c r="H82" s="71">
        <v>875</v>
      </c>
      <c r="I82" s="44"/>
      <c r="J82" s="43"/>
      <c r="K82" s="44"/>
      <c r="L82" s="43">
        <f>SUM(D82:J82)</f>
        <v>10553</v>
      </c>
      <c r="M82" s="45"/>
    </row>
    <row r="83" spans="2:13" hidden="1">
      <c r="B83" s="151"/>
      <c r="C83" s="72" t="s">
        <v>29</v>
      </c>
      <c r="D83" s="73"/>
      <c r="E83" s="74"/>
      <c r="F83" s="75"/>
      <c r="G83" s="76"/>
      <c r="H83" s="77"/>
      <c r="I83" s="74"/>
      <c r="J83" s="75"/>
      <c r="K83" s="74"/>
      <c r="L83" s="75"/>
      <c r="M83" s="58"/>
    </row>
    <row r="84" spans="2:13">
      <c r="B84" s="152"/>
      <c r="C84" s="78" t="s">
        <v>7</v>
      </c>
      <c r="D84" s="47">
        <f>SUM(D80:D83)</f>
        <v>10306</v>
      </c>
      <c r="E84" s="50"/>
      <c r="F84" s="49">
        <f t="shared" ref="F84:L84" si="2">SUM(F80:F83)</f>
        <v>19769</v>
      </c>
      <c r="G84" s="48"/>
      <c r="H84" s="50">
        <f t="shared" si="2"/>
        <v>3210</v>
      </c>
      <c r="I84" s="50"/>
      <c r="J84" s="49"/>
      <c r="K84" s="50"/>
      <c r="L84" s="49">
        <f t="shared" si="2"/>
        <v>33285</v>
      </c>
      <c r="M84" s="79"/>
    </row>
    <row r="85" spans="2:13">
      <c r="B85" s="6" t="s">
        <v>33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2:13">
      <c r="B86" s="6" t="s">
        <v>34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2:13" ht="9" customHeight="1"/>
  </sheetData>
  <mergeCells count="18">
    <mergeCell ref="B6:B11"/>
    <mergeCell ref="D45:E45"/>
    <mergeCell ref="F45:G45"/>
    <mergeCell ref="H45:I45"/>
    <mergeCell ref="L45:M45"/>
    <mergeCell ref="J45:K45"/>
    <mergeCell ref="B26:B31"/>
    <mergeCell ref="B32:B37"/>
    <mergeCell ref="L3:M3"/>
    <mergeCell ref="D3:E3"/>
    <mergeCell ref="F3:G3"/>
    <mergeCell ref="H3:I3"/>
    <mergeCell ref="J3:K3"/>
    <mergeCell ref="B68:B73"/>
    <mergeCell ref="B38:B42"/>
    <mergeCell ref="B80:B84"/>
    <mergeCell ref="B74:B79"/>
    <mergeCell ref="B48:B53"/>
  </mergeCells>
  <phoneticPr fontId="2"/>
  <pageMargins left="0.78740157480314965" right="0.78740157480314965" top="0.78740157480314965" bottom="0.59055118110236227" header="0.19685039370078741" footer="0.39370078740157483"/>
  <pageSetup paperSize="9" firstPageNumber="12" orientation="portrait" useFirstPageNumber="1" r:id="rId1"/>
  <headerFooter alignWithMargins="0">
    <oddFooter>&amp;C- P&amp;P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4"/>
  <sheetViews>
    <sheetView zoomScaleNormal="100" zoomScaleSheetLayoutView="100" workbookViewId="0">
      <selection activeCell="A23" sqref="A23"/>
    </sheetView>
  </sheetViews>
  <sheetFormatPr defaultColWidth="9" defaultRowHeight="13.5"/>
  <cols>
    <col min="1" max="1" width="2.7109375" style="12" customWidth="1"/>
    <col min="2" max="8" width="13.5703125" style="12" customWidth="1"/>
    <col min="9" max="9" width="0.42578125" style="12" customWidth="1"/>
    <col min="10" max="10" width="9.85546875" style="12" customWidth="1"/>
    <col min="11" max="16384" width="9" style="12"/>
  </cols>
  <sheetData>
    <row r="1" spans="1:8" ht="20.25" customHeight="1">
      <c r="A1" s="2" t="s">
        <v>66</v>
      </c>
      <c r="C1" s="4"/>
      <c r="D1" s="4"/>
      <c r="E1" s="4"/>
      <c r="F1" s="4"/>
      <c r="G1" s="4"/>
      <c r="H1" s="1" t="s">
        <v>24</v>
      </c>
    </row>
    <row r="2" spans="1:8" ht="27" customHeight="1">
      <c r="B2" s="80" t="s">
        <v>37</v>
      </c>
      <c r="C2" s="81" t="s">
        <v>59</v>
      </c>
      <c r="D2" s="82" t="s">
        <v>60</v>
      </c>
      <c r="E2" s="82" t="s">
        <v>61</v>
      </c>
      <c r="F2" s="82" t="s">
        <v>63</v>
      </c>
      <c r="G2" s="82" t="s">
        <v>62</v>
      </c>
      <c r="H2" s="83" t="s">
        <v>64</v>
      </c>
    </row>
    <row r="3" spans="1:8" hidden="1">
      <c r="B3" s="84" t="s">
        <v>23</v>
      </c>
      <c r="C3" s="85">
        <v>301620.69</v>
      </c>
      <c r="D3" s="86">
        <v>4418.97</v>
      </c>
      <c r="E3" s="87">
        <v>6325.1350000000002</v>
      </c>
      <c r="F3" s="86">
        <v>5101</v>
      </c>
      <c r="G3" s="86">
        <v>1928.2</v>
      </c>
      <c r="H3" s="88">
        <f>SUM(C3:G3)</f>
        <v>319393.995</v>
      </c>
    </row>
    <row r="4" spans="1:8" hidden="1">
      <c r="B4" s="89" t="s">
        <v>20</v>
      </c>
      <c r="C4" s="90">
        <v>12742.8</v>
      </c>
      <c r="D4" s="91"/>
      <c r="E4" s="92"/>
      <c r="F4" s="91"/>
      <c r="G4" s="91">
        <v>134</v>
      </c>
      <c r="H4" s="93">
        <f t="shared" ref="H4:H5" si="0">SUM(C4:G4)</f>
        <v>12876.8</v>
      </c>
    </row>
    <row r="5" spans="1:8" hidden="1">
      <c r="B5" s="89" t="s">
        <v>21</v>
      </c>
      <c r="C5" s="90">
        <v>8779</v>
      </c>
      <c r="D5" s="91"/>
      <c r="E5" s="92"/>
      <c r="F5" s="91"/>
      <c r="G5" s="91"/>
      <c r="H5" s="93">
        <f t="shared" si="0"/>
        <v>8779</v>
      </c>
    </row>
    <row r="6" spans="1:8" ht="13.5" customHeight="1">
      <c r="B6" s="94" t="s">
        <v>30</v>
      </c>
      <c r="C6" s="90">
        <v>322974.49</v>
      </c>
      <c r="D6" s="91">
        <f t="shared" ref="D6:G6" si="1">SUM(D3:D5)</f>
        <v>4418.97</v>
      </c>
      <c r="E6" s="91">
        <f t="shared" si="1"/>
        <v>6325.1350000000002</v>
      </c>
      <c r="F6" s="91">
        <f t="shared" si="1"/>
        <v>5101</v>
      </c>
      <c r="G6" s="91">
        <f t="shared" si="1"/>
        <v>2062.1999999999998</v>
      </c>
      <c r="H6" s="95">
        <f t="shared" ref="H6:H17" si="2">SUM(C6:G6)</f>
        <v>340881.79499999998</v>
      </c>
    </row>
    <row r="7" spans="1:8" ht="13.5" customHeight="1">
      <c r="B7" s="96" t="s">
        <v>41</v>
      </c>
      <c r="C7" s="90">
        <v>4648.1000000000004</v>
      </c>
      <c r="D7" s="91"/>
      <c r="E7" s="97"/>
      <c r="F7" s="91"/>
      <c r="G7" s="91"/>
      <c r="H7" s="93">
        <f t="shared" si="2"/>
        <v>4648.1000000000004</v>
      </c>
    </row>
    <row r="8" spans="1:8" ht="13.5" customHeight="1">
      <c r="B8" s="98">
        <v>17</v>
      </c>
      <c r="C8" s="90">
        <v>2914.252</v>
      </c>
      <c r="D8" s="91"/>
      <c r="E8" s="97"/>
      <c r="F8" s="91"/>
      <c r="G8" s="91"/>
      <c r="H8" s="93">
        <f t="shared" si="2"/>
        <v>2914.252</v>
      </c>
    </row>
    <row r="9" spans="1:8" ht="13.5" customHeight="1">
      <c r="B9" s="98">
        <v>18</v>
      </c>
      <c r="C9" s="90">
        <v>1612</v>
      </c>
      <c r="D9" s="91"/>
      <c r="E9" s="97"/>
      <c r="F9" s="91"/>
      <c r="G9" s="91"/>
      <c r="H9" s="93">
        <f t="shared" si="2"/>
        <v>1612</v>
      </c>
    </row>
    <row r="10" spans="1:8" ht="13.5" customHeight="1">
      <c r="B10" s="98">
        <v>19</v>
      </c>
      <c r="C10" s="90">
        <v>1155.3</v>
      </c>
      <c r="D10" s="91">
        <v>66</v>
      </c>
      <c r="E10" s="99">
        <v>25</v>
      </c>
      <c r="F10" s="91"/>
      <c r="G10" s="91"/>
      <c r="H10" s="93">
        <f t="shared" si="2"/>
        <v>1246.3</v>
      </c>
    </row>
    <row r="11" spans="1:8" ht="13.5" customHeight="1">
      <c r="B11" s="100">
        <v>20</v>
      </c>
      <c r="C11" s="101">
        <v>613.91600000000005</v>
      </c>
      <c r="D11" s="102">
        <v>50</v>
      </c>
      <c r="E11" s="103"/>
      <c r="F11" s="102"/>
      <c r="G11" s="102"/>
      <c r="H11" s="93">
        <f t="shared" si="2"/>
        <v>663.91600000000005</v>
      </c>
    </row>
    <row r="12" spans="1:8" ht="13.5" customHeight="1">
      <c r="B12" s="100">
        <v>21</v>
      </c>
      <c r="C12" s="104">
        <v>109.7</v>
      </c>
      <c r="D12" s="105"/>
      <c r="E12" s="106"/>
      <c r="F12" s="105"/>
      <c r="G12" s="105"/>
      <c r="H12" s="93">
        <f t="shared" si="2"/>
        <v>109.7</v>
      </c>
    </row>
    <row r="13" spans="1:8" ht="13.5" customHeight="1">
      <c r="B13" s="100" t="s">
        <v>54</v>
      </c>
      <c r="C13" s="104">
        <v>103.53</v>
      </c>
      <c r="D13" s="105"/>
      <c r="E13" s="106"/>
      <c r="F13" s="105"/>
      <c r="G13" s="105"/>
      <c r="H13" s="93">
        <f t="shared" si="2"/>
        <v>103.53</v>
      </c>
    </row>
    <row r="14" spans="1:8" ht="13.5" customHeight="1">
      <c r="B14" s="100" t="s">
        <v>55</v>
      </c>
      <c r="C14" s="107">
        <v>263.39999999999998</v>
      </c>
      <c r="D14" s="108"/>
      <c r="E14" s="109"/>
      <c r="F14" s="108"/>
      <c r="G14" s="108"/>
      <c r="H14" s="93">
        <f t="shared" si="2"/>
        <v>263.39999999999998</v>
      </c>
    </row>
    <row r="15" spans="1:8" ht="13.5" customHeight="1">
      <c r="B15" s="100" t="s">
        <v>56</v>
      </c>
      <c r="C15" s="107">
        <v>285.67</v>
      </c>
      <c r="D15" s="108"/>
      <c r="E15" s="109"/>
      <c r="F15" s="108"/>
      <c r="G15" s="108"/>
      <c r="H15" s="93">
        <f t="shared" si="2"/>
        <v>285.67</v>
      </c>
    </row>
    <row r="16" spans="1:8" ht="13.5" customHeight="1">
      <c r="B16" s="100" t="s">
        <v>57</v>
      </c>
      <c r="C16" s="107">
        <v>259.68</v>
      </c>
      <c r="D16" s="108"/>
      <c r="E16" s="109"/>
      <c r="F16" s="108"/>
      <c r="G16" s="108"/>
      <c r="H16" s="93">
        <f t="shared" ref="H16" si="3">SUM(C16:G16)</f>
        <v>259.68</v>
      </c>
    </row>
    <row r="17" spans="1:10" ht="13.5" customHeight="1">
      <c r="B17" s="98" t="s">
        <v>58</v>
      </c>
      <c r="C17" s="107">
        <v>185.89599999999999</v>
      </c>
      <c r="D17" s="108"/>
      <c r="E17" s="109"/>
      <c r="F17" s="108"/>
      <c r="G17" s="108"/>
      <c r="H17" s="93">
        <f t="shared" si="2"/>
        <v>185.89599999999999</v>
      </c>
    </row>
    <row r="18" spans="1:10" ht="13.5" customHeight="1">
      <c r="B18" s="98" t="s">
        <v>68</v>
      </c>
      <c r="C18" s="107">
        <v>223</v>
      </c>
      <c r="D18" s="108"/>
      <c r="E18" s="109"/>
      <c r="F18" s="108"/>
      <c r="G18" s="108"/>
      <c r="H18" s="93">
        <f t="shared" ref="H18" si="4">SUM(C18:G18)</f>
        <v>223</v>
      </c>
    </row>
    <row r="19" spans="1:10" ht="13.5" customHeight="1">
      <c r="B19" s="110" t="s">
        <v>7</v>
      </c>
      <c r="C19" s="111">
        <f>SUM(C6:C18)</f>
        <v>335348.93400000001</v>
      </c>
      <c r="D19" s="112">
        <f t="shared" ref="D19:H19" si="5">SUM(D6:D17)</f>
        <v>4534.97</v>
      </c>
      <c r="E19" s="112">
        <f t="shared" si="5"/>
        <v>6350.1350000000002</v>
      </c>
      <c r="F19" s="112">
        <f t="shared" si="5"/>
        <v>5101</v>
      </c>
      <c r="G19" s="112">
        <f t="shared" si="5"/>
        <v>2062.1999999999998</v>
      </c>
      <c r="H19" s="113">
        <f t="shared" si="5"/>
        <v>353174.239</v>
      </c>
    </row>
    <row r="20" spans="1:10" ht="13.5" customHeight="1">
      <c r="B20" s="114" t="s">
        <v>42</v>
      </c>
      <c r="C20" s="115">
        <f>C19</f>
        <v>335348.93400000001</v>
      </c>
      <c r="D20" s="116">
        <v>4535</v>
      </c>
      <c r="E20" s="116">
        <v>6350</v>
      </c>
      <c r="F20" s="116">
        <v>5101</v>
      </c>
      <c r="G20" s="116">
        <v>2062.1999999999998</v>
      </c>
      <c r="H20" s="117">
        <f>SUM(C20:G20)</f>
        <v>353397.13400000002</v>
      </c>
      <c r="J20" s="13"/>
    </row>
    <row r="21" spans="1:10" ht="13.5" customHeight="1">
      <c r="B21" s="118" t="s">
        <v>43</v>
      </c>
      <c r="C21" s="119">
        <f t="shared" ref="C21:H21" si="6">C19/C20*100</f>
        <v>100</v>
      </c>
      <c r="D21" s="120">
        <f t="shared" si="6"/>
        <v>99.999338478500562</v>
      </c>
      <c r="E21" s="120">
        <f t="shared" si="6"/>
        <v>100.00212598425198</v>
      </c>
      <c r="F21" s="120">
        <f t="shared" si="6"/>
        <v>100</v>
      </c>
      <c r="G21" s="120">
        <f t="shared" si="6"/>
        <v>100</v>
      </c>
      <c r="H21" s="121">
        <f t="shared" si="6"/>
        <v>99.936927898232469</v>
      </c>
    </row>
    <row r="22" spans="1:10" ht="13.5" customHeight="1">
      <c r="B22" s="15" t="s">
        <v>38</v>
      </c>
      <c r="D22" s="4"/>
      <c r="E22" s="4"/>
      <c r="F22" s="4"/>
      <c r="G22" s="4"/>
      <c r="H22" s="4"/>
    </row>
    <row r="23" spans="1:10" ht="13.5" customHeight="1">
      <c r="B23" s="4"/>
      <c r="C23" s="4"/>
      <c r="D23" s="4"/>
      <c r="E23" s="4"/>
      <c r="F23" s="4"/>
      <c r="G23" s="4"/>
      <c r="H23" s="4"/>
    </row>
    <row r="24" spans="1:10" ht="20.25" customHeight="1">
      <c r="A24" s="2" t="s">
        <v>65</v>
      </c>
      <c r="C24" s="4"/>
      <c r="D24" s="4"/>
      <c r="E24" s="4"/>
      <c r="F24" s="1" t="s">
        <v>24</v>
      </c>
      <c r="G24" s="4"/>
      <c r="H24" s="4"/>
    </row>
    <row r="25" spans="1:10" ht="18" customHeight="1">
      <c r="B25" s="122" t="s">
        <v>37</v>
      </c>
      <c r="C25" s="122" t="s">
        <v>25</v>
      </c>
      <c r="D25" s="123" t="s">
        <v>26</v>
      </c>
      <c r="E25" s="124" t="s">
        <v>27</v>
      </c>
      <c r="F25" s="125" t="s">
        <v>64</v>
      </c>
      <c r="G25" s="4"/>
      <c r="H25" s="4"/>
    </row>
    <row r="26" spans="1:10" ht="13.5" customHeight="1">
      <c r="B26" s="164" t="s">
        <v>21</v>
      </c>
      <c r="C26" s="16" t="s">
        <v>28</v>
      </c>
      <c r="D26" s="126">
        <v>930.09500000000003</v>
      </c>
      <c r="E26" s="127">
        <v>416.72300000000001</v>
      </c>
      <c r="F26" s="128">
        <f>SUM(D26:E26)</f>
        <v>1346.818</v>
      </c>
      <c r="G26" s="4"/>
      <c r="H26" s="4"/>
      <c r="J26" s="3"/>
    </row>
    <row r="27" spans="1:10" ht="13.5" customHeight="1">
      <c r="B27" s="162"/>
      <c r="C27" s="17" t="s">
        <v>35</v>
      </c>
      <c r="D27" s="129">
        <v>250.85400000000001</v>
      </c>
      <c r="E27" s="130">
        <v>111.371</v>
      </c>
      <c r="F27" s="131">
        <v>362.22500000000002</v>
      </c>
      <c r="G27" s="4"/>
      <c r="H27" s="4"/>
    </row>
    <row r="28" spans="1:10" ht="13.5" customHeight="1">
      <c r="B28" s="163"/>
      <c r="C28" s="18" t="s">
        <v>36</v>
      </c>
      <c r="D28" s="132">
        <v>251.852</v>
      </c>
      <c r="E28" s="133"/>
      <c r="F28" s="134">
        <f>SUM(D28:E28)</f>
        <v>251.852</v>
      </c>
      <c r="G28" s="4"/>
      <c r="H28" s="4"/>
    </row>
    <row r="29" spans="1:10" ht="13.5" customHeight="1">
      <c r="B29" s="164">
        <v>16</v>
      </c>
      <c r="C29" s="16" t="s">
        <v>28</v>
      </c>
      <c r="D29" s="126">
        <v>1027.3330000000001</v>
      </c>
      <c r="E29" s="127">
        <v>447.63900000000001</v>
      </c>
      <c r="F29" s="128">
        <f>SUM(D29:E29)</f>
        <v>1474.9720000000002</v>
      </c>
      <c r="G29" s="4"/>
      <c r="H29" s="4"/>
    </row>
    <row r="30" spans="1:10" ht="13.5" customHeight="1">
      <c r="B30" s="162"/>
      <c r="C30" s="17" t="s">
        <v>35</v>
      </c>
      <c r="D30" s="129">
        <v>267.61500000000001</v>
      </c>
      <c r="E30" s="130">
        <v>115.017</v>
      </c>
      <c r="F30" s="131">
        <v>382.63200000000001</v>
      </c>
      <c r="G30" s="4"/>
      <c r="H30" s="4"/>
    </row>
    <row r="31" spans="1:10" ht="13.5" customHeight="1">
      <c r="B31" s="163"/>
      <c r="C31" s="18" t="s">
        <v>36</v>
      </c>
      <c r="D31" s="132">
        <v>267.48</v>
      </c>
      <c r="E31" s="133"/>
      <c r="F31" s="134">
        <f>SUM(D31:E31)</f>
        <v>267.48</v>
      </c>
      <c r="G31" s="4"/>
      <c r="H31" s="4"/>
    </row>
    <row r="32" spans="1:10" ht="13.5" customHeight="1">
      <c r="B32" s="164">
        <v>17</v>
      </c>
      <c r="C32" s="16" t="s">
        <v>28</v>
      </c>
      <c r="D32" s="126">
        <v>759.75800000000004</v>
      </c>
      <c r="E32" s="127">
        <v>155.899</v>
      </c>
      <c r="F32" s="128">
        <f>SUM(D32:E32)</f>
        <v>915.65700000000004</v>
      </c>
      <c r="G32" s="4"/>
      <c r="H32" s="4"/>
    </row>
    <row r="33" spans="2:8" ht="13.5" customHeight="1">
      <c r="B33" s="162"/>
      <c r="C33" s="17" t="s">
        <v>35</v>
      </c>
      <c r="D33" s="129">
        <v>291.49099999999999</v>
      </c>
      <c r="E33" s="130">
        <v>62.033000000000001</v>
      </c>
      <c r="F33" s="131">
        <v>353.524</v>
      </c>
      <c r="G33" s="4"/>
      <c r="H33" s="4"/>
    </row>
    <row r="34" spans="2:8" ht="13.5" customHeight="1">
      <c r="B34" s="163"/>
      <c r="C34" s="18" t="s">
        <v>36</v>
      </c>
      <c r="D34" s="132">
        <v>248.85599999999999</v>
      </c>
      <c r="E34" s="133"/>
      <c r="F34" s="134">
        <f>SUM(D34:E34)</f>
        <v>248.85599999999999</v>
      </c>
      <c r="G34" s="4"/>
      <c r="H34" s="4"/>
    </row>
    <row r="35" spans="2:8" ht="13.5" customHeight="1">
      <c r="B35" s="164">
        <v>18</v>
      </c>
      <c r="C35" s="16" t="s">
        <v>28</v>
      </c>
      <c r="D35" s="126">
        <v>622.23900000000003</v>
      </c>
      <c r="E35" s="127">
        <v>150.92699999999999</v>
      </c>
      <c r="F35" s="128">
        <f>SUM(D35:E35)</f>
        <v>773.16600000000005</v>
      </c>
      <c r="G35" s="4"/>
      <c r="H35" s="4"/>
    </row>
    <row r="36" spans="2:8" ht="13.5" customHeight="1">
      <c r="B36" s="162"/>
      <c r="C36" s="17" t="s">
        <v>35</v>
      </c>
      <c r="D36" s="129">
        <v>189.976</v>
      </c>
      <c r="E36" s="130">
        <v>45.786000000000001</v>
      </c>
      <c r="F36" s="131">
        <v>235.762</v>
      </c>
      <c r="G36" s="4"/>
      <c r="H36" s="4"/>
    </row>
    <row r="37" spans="2:8" ht="13.5" customHeight="1">
      <c r="B37" s="163"/>
      <c r="C37" s="18" t="s">
        <v>36</v>
      </c>
      <c r="D37" s="132">
        <v>198.20599999999999</v>
      </c>
      <c r="E37" s="133"/>
      <c r="F37" s="134">
        <f>SUM(D37:E37)</f>
        <v>198.20599999999999</v>
      </c>
      <c r="G37" s="4"/>
      <c r="H37" s="4"/>
    </row>
    <row r="38" spans="2:8" ht="13.5" customHeight="1">
      <c r="B38" s="162">
        <v>19</v>
      </c>
      <c r="C38" s="16" t="s">
        <v>28</v>
      </c>
      <c r="D38" s="129">
        <v>718.56299999999999</v>
      </c>
      <c r="E38" s="130">
        <v>130.898</v>
      </c>
      <c r="F38" s="131">
        <f>SUM(D38:E38)</f>
        <v>849.46100000000001</v>
      </c>
      <c r="G38" s="4"/>
      <c r="H38" s="4"/>
    </row>
    <row r="39" spans="2:8" ht="13.5" customHeight="1">
      <c r="B39" s="162"/>
      <c r="C39" s="17" t="s">
        <v>35</v>
      </c>
      <c r="D39" s="135">
        <v>244.93600000000001</v>
      </c>
      <c r="E39" s="136">
        <v>37.96</v>
      </c>
      <c r="F39" s="137">
        <v>282.89600000000002</v>
      </c>
      <c r="G39" s="4"/>
      <c r="H39" s="4"/>
    </row>
    <row r="40" spans="2:8" ht="12" customHeight="1">
      <c r="B40" s="163"/>
      <c r="C40" s="18" t="s">
        <v>36</v>
      </c>
      <c r="D40" s="132">
        <v>229</v>
      </c>
      <c r="E40" s="133"/>
      <c r="F40" s="134">
        <f t="shared" ref="F40:F46" si="7">SUM(D40:E40)</f>
        <v>229</v>
      </c>
      <c r="G40" s="4"/>
      <c r="H40" s="4"/>
    </row>
    <row r="41" spans="2:8" ht="12" customHeight="1">
      <c r="B41" s="162">
        <v>20</v>
      </c>
      <c r="C41" s="16" t="s">
        <v>28</v>
      </c>
      <c r="D41" s="138">
        <f>417.36+180.033+48.066</f>
        <v>645.45900000000006</v>
      </c>
      <c r="E41" s="139">
        <f>39.101+113.627</f>
        <v>152.72800000000001</v>
      </c>
      <c r="F41" s="140">
        <f t="shared" si="7"/>
        <v>798.18700000000013</v>
      </c>
      <c r="G41" s="4"/>
      <c r="H41" s="4"/>
    </row>
    <row r="42" spans="2:8">
      <c r="B42" s="162"/>
      <c r="C42" s="17" t="s">
        <v>35</v>
      </c>
      <c r="D42" s="141">
        <f>130.788+58.299+16.132</f>
        <v>205.21900000000002</v>
      </c>
      <c r="E42" s="142">
        <f>13.397+37.872</f>
        <v>51.268999999999998</v>
      </c>
      <c r="F42" s="143">
        <f t="shared" si="7"/>
        <v>256.488</v>
      </c>
      <c r="G42" s="4"/>
      <c r="H42" s="4"/>
    </row>
    <row r="43" spans="2:8">
      <c r="B43" s="163"/>
      <c r="C43" s="18" t="s">
        <v>36</v>
      </c>
      <c r="D43" s="144">
        <v>203.12100000000001</v>
      </c>
      <c r="E43" s="145"/>
      <c r="F43" s="146">
        <f t="shared" si="7"/>
        <v>203.12100000000001</v>
      </c>
      <c r="G43" s="4"/>
      <c r="H43" s="4"/>
    </row>
    <row r="44" spans="2:8">
      <c r="B44" s="162">
        <v>21</v>
      </c>
      <c r="C44" s="16" t="s">
        <v>28</v>
      </c>
      <c r="D44" s="138">
        <v>567</v>
      </c>
      <c r="E44" s="139">
        <v>128</v>
      </c>
      <c r="F44" s="140">
        <f t="shared" si="7"/>
        <v>695</v>
      </c>
      <c r="G44" s="4"/>
      <c r="H44" s="4"/>
    </row>
    <row r="45" spans="2:8">
      <c r="B45" s="162"/>
      <c r="C45" s="17" t="s">
        <v>35</v>
      </c>
      <c r="D45" s="141">
        <v>156</v>
      </c>
      <c r="E45" s="142">
        <v>42</v>
      </c>
      <c r="F45" s="143">
        <f t="shared" si="7"/>
        <v>198</v>
      </c>
      <c r="G45" s="4"/>
      <c r="H45" s="4"/>
    </row>
    <row r="46" spans="2:8">
      <c r="B46" s="163"/>
      <c r="C46" s="18" t="s">
        <v>36</v>
      </c>
      <c r="D46" s="144">
        <v>180</v>
      </c>
      <c r="E46" s="145"/>
      <c r="F46" s="146">
        <f t="shared" si="7"/>
        <v>180</v>
      </c>
      <c r="G46" s="4"/>
      <c r="H46" s="4"/>
    </row>
    <row r="47" spans="2:8">
      <c r="B47" s="162">
        <v>22</v>
      </c>
      <c r="C47" s="16" t="s">
        <v>28</v>
      </c>
      <c r="D47" s="138">
        <v>511</v>
      </c>
      <c r="E47" s="139">
        <v>56</v>
      </c>
      <c r="F47" s="140">
        <f t="shared" ref="F47:F52" si="8">SUM(D47:E47)</f>
        <v>567</v>
      </c>
      <c r="G47" s="4"/>
      <c r="H47" s="4"/>
    </row>
    <row r="48" spans="2:8">
      <c r="B48" s="162"/>
      <c r="C48" s="17" t="s">
        <v>35</v>
      </c>
      <c r="D48" s="141">
        <v>170</v>
      </c>
      <c r="E48" s="142">
        <v>20</v>
      </c>
      <c r="F48" s="143">
        <f t="shared" si="8"/>
        <v>190</v>
      </c>
      <c r="G48" s="4"/>
      <c r="H48" s="4"/>
    </row>
    <row r="49" spans="2:9">
      <c r="B49" s="163"/>
      <c r="C49" s="18" t="s">
        <v>36</v>
      </c>
      <c r="D49" s="144">
        <v>164</v>
      </c>
      <c r="E49" s="145"/>
      <c r="F49" s="146">
        <f t="shared" si="8"/>
        <v>164</v>
      </c>
      <c r="G49" s="4"/>
      <c r="H49" s="4"/>
    </row>
    <row r="50" spans="2:9">
      <c r="B50" s="162">
        <v>23</v>
      </c>
      <c r="C50" s="16" t="s">
        <v>28</v>
      </c>
      <c r="D50" s="138">
        <v>481</v>
      </c>
      <c r="E50" s="139">
        <v>83</v>
      </c>
      <c r="F50" s="140">
        <f t="shared" si="8"/>
        <v>564</v>
      </c>
      <c r="G50" s="4"/>
      <c r="H50" s="4"/>
    </row>
    <row r="51" spans="2:9">
      <c r="B51" s="162"/>
      <c r="C51" s="17" t="s">
        <v>35</v>
      </c>
      <c r="D51" s="141">
        <v>160</v>
      </c>
      <c r="E51" s="142">
        <v>27</v>
      </c>
      <c r="F51" s="143">
        <f t="shared" si="8"/>
        <v>187</v>
      </c>
      <c r="G51" s="4"/>
      <c r="H51" s="4"/>
    </row>
    <row r="52" spans="2:9">
      <c r="B52" s="163"/>
      <c r="C52" s="18" t="s">
        <v>36</v>
      </c>
      <c r="D52" s="144">
        <v>159</v>
      </c>
      <c r="E52" s="145"/>
      <c r="F52" s="146">
        <f t="shared" si="8"/>
        <v>159</v>
      </c>
      <c r="G52" s="4"/>
      <c r="H52" s="4"/>
    </row>
    <row r="53" spans="2:9">
      <c r="B53" s="162">
        <v>24</v>
      </c>
      <c r="C53" s="16" t="s">
        <v>28</v>
      </c>
      <c r="D53" s="138">
        <v>483</v>
      </c>
      <c r="E53" s="139">
        <v>80</v>
      </c>
      <c r="F53" s="140">
        <f t="shared" ref="F53:F58" si="9">SUM(D53:E53)</f>
        <v>563</v>
      </c>
      <c r="G53" s="4"/>
      <c r="H53" s="4"/>
    </row>
    <row r="54" spans="2:9">
      <c r="B54" s="162"/>
      <c r="C54" s="17" t="s">
        <v>35</v>
      </c>
      <c r="D54" s="141">
        <v>161</v>
      </c>
      <c r="E54" s="142">
        <v>27</v>
      </c>
      <c r="F54" s="143">
        <f t="shared" si="9"/>
        <v>188</v>
      </c>
      <c r="G54" s="4"/>
      <c r="H54" s="4"/>
    </row>
    <row r="55" spans="2:9">
      <c r="B55" s="163"/>
      <c r="C55" s="18" t="s">
        <v>36</v>
      </c>
      <c r="D55" s="144">
        <v>157</v>
      </c>
      <c r="E55" s="145"/>
      <c r="F55" s="146">
        <f t="shared" si="9"/>
        <v>157</v>
      </c>
      <c r="G55" s="4"/>
      <c r="H55" s="4"/>
    </row>
    <row r="56" spans="2:9">
      <c r="B56" s="162">
        <v>25</v>
      </c>
      <c r="C56" s="16" t="s">
        <v>28</v>
      </c>
      <c r="D56" s="138">
        <v>426</v>
      </c>
      <c r="E56" s="139">
        <v>68</v>
      </c>
      <c r="F56" s="140">
        <f t="shared" si="9"/>
        <v>494</v>
      </c>
      <c r="G56" s="4"/>
      <c r="H56" s="4"/>
      <c r="I56" s="14" t="s">
        <v>31</v>
      </c>
    </row>
    <row r="57" spans="2:9">
      <c r="B57" s="162"/>
      <c r="C57" s="17" t="s">
        <v>35</v>
      </c>
      <c r="D57" s="141">
        <v>142</v>
      </c>
      <c r="E57" s="142">
        <v>23</v>
      </c>
      <c r="F57" s="143">
        <f t="shared" si="9"/>
        <v>165</v>
      </c>
      <c r="G57" s="4"/>
      <c r="H57" s="4"/>
    </row>
    <row r="58" spans="2:9">
      <c r="B58" s="163"/>
      <c r="C58" s="18" t="s">
        <v>36</v>
      </c>
      <c r="D58" s="144">
        <v>139</v>
      </c>
      <c r="E58" s="145"/>
      <c r="F58" s="146">
        <f t="shared" si="9"/>
        <v>139</v>
      </c>
      <c r="G58" s="4"/>
      <c r="H58" s="4"/>
    </row>
    <row r="59" spans="2:9">
      <c r="B59" s="162">
        <v>26</v>
      </c>
      <c r="C59" s="16" t="s">
        <v>28</v>
      </c>
      <c r="D59" s="138">
        <v>385</v>
      </c>
      <c r="E59" s="139">
        <v>29</v>
      </c>
      <c r="F59" s="140">
        <f t="shared" ref="F59:F61" si="10">SUM(D59:E59)</f>
        <v>414</v>
      </c>
      <c r="G59" s="4"/>
      <c r="H59" s="4"/>
    </row>
    <row r="60" spans="2:9">
      <c r="B60" s="162"/>
      <c r="C60" s="17" t="s">
        <v>35</v>
      </c>
      <c r="D60" s="141">
        <v>109</v>
      </c>
      <c r="E60" s="142">
        <v>10</v>
      </c>
      <c r="F60" s="143">
        <f t="shared" si="10"/>
        <v>119</v>
      </c>
      <c r="G60" s="4"/>
      <c r="H60" s="4"/>
    </row>
    <row r="61" spans="2:9">
      <c r="B61" s="163"/>
      <c r="C61" s="18" t="s">
        <v>36</v>
      </c>
      <c r="D61" s="144">
        <v>126</v>
      </c>
      <c r="E61" s="145"/>
      <c r="F61" s="146">
        <f t="shared" si="10"/>
        <v>126</v>
      </c>
      <c r="G61" s="4"/>
      <c r="H61" s="4"/>
    </row>
    <row r="62" spans="2:9">
      <c r="B62" s="162">
        <v>27</v>
      </c>
      <c r="C62" s="16" t="s">
        <v>28</v>
      </c>
      <c r="D62" s="138">
        <v>388</v>
      </c>
      <c r="E62" s="139">
        <v>64</v>
      </c>
      <c r="F62" s="140">
        <f t="shared" ref="F62:F64" si="11">SUM(D62:E62)</f>
        <v>452</v>
      </c>
    </row>
    <row r="63" spans="2:9">
      <c r="B63" s="162"/>
      <c r="C63" s="17" t="s">
        <v>35</v>
      </c>
      <c r="D63" s="141">
        <v>138</v>
      </c>
      <c r="E63" s="142">
        <v>23</v>
      </c>
      <c r="F63" s="143">
        <f t="shared" si="11"/>
        <v>161</v>
      </c>
    </row>
    <row r="64" spans="2:9">
      <c r="B64" s="163"/>
      <c r="C64" s="18" t="s">
        <v>36</v>
      </c>
      <c r="D64" s="144">
        <v>127</v>
      </c>
      <c r="E64" s="145"/>
      <c r="F64" s="146">
        <f t="shared" si="11"/>
        <v>127</v>
      </c>
    </row>
  </sheetData>
  <mergeCells count="13">
    <mergeCell ref="B62:B64"/>
    <mergeCell ref="B41:B43"/>
    <mergeCell ref="B26:B28"/>
    <mergeCell ref="B29:B31"/>
    <mergeCell ref="B32:B34"/>
    <mergeCell ref="B35:B37"/>
    <mergeCell ref="B38:B40"/>
    <mergeCell ref="B59:B61"/>
    <mergeCell ref="B44:B46"/>
    <mergeCell ref="B47:B49"/>
    <mergeCell ref="B50:B52"/>
    <mergeCell ref="B53:B55"/>
    <mergeCell ref="B56:B58"/>
  </mergeCells>
  <phoneticPr fontId="8"/>
  <printOptions horizontalCentered="1"/>
  <pageMargins left="0.78740157480314965" right="0.59055118110236227" top="0.78740157480314965" bottom="0.59055118110236227" header="0.19685039370078741" footer="0.39370078740157483"/>
  <pageSetup paperSize="9" scale="93" firstPageNumber="13" orientation="portrait" useFirstPageNumber="1" r:id="rId1"/>
  <headerFooter alignWithMargins="0">
    <oddFooter>&amp;C- P&amp;P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P-12</vt:lpstr>
      <vt:lpstr>P-13</vt:lpstr>
      <vt:lpstr>'P-12'!Print_Area</vt:lpstr>
      <vt:lpstr>'P-13'!Print_Area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2016-12-20T09:10:52Z</cp:lastPrinted>
  <dcterms:created xsi:type="dcterms:W3CDTF">2007-01-15T00:46:34Z</dcterms:created>
  <dcterms:modified xsi:type="dcterms:W3CDTF">2016-12-27T01:51:07Z</dcterms:modified>
</cp:coreProperties>
</file>